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paolaaharnachec/Desktop/LA U EN TU COLEGIO/2a COHORTE /Invitación IES /"/>
    </mc:Choice>
  </mc:AlternateContent>
  <xr:revisionPtr revIDLastSave="0" documentId="8_{1D942726-0FBB-B848-A9A1-C60CA13B5A2B}" xr6:coauthVersionLast="47" xr6:coauthVersionMax="47" xr10:uidLastSave="{00000000-0000-0000-0000-000000000000}"/>
  <bookViews>
    <workbookView xWindow="0" yWindow="500" windowWidth="20740" windowHeight="11160" activeTab="1" xr2:uid="{00000000-000D-0000-FFFF-FFFF00000000}"/>
  </bookViews>
  <sheets>
    <sheet name="PRESENTACIÓN DE LA OFERTA" sheetId="13" r:id="rId1"/>
    <sheet name="PROPUESTA ECONÓMICA" sheetId="12" r:id="rId2"/>
    <sheet name="Listas" sheetId="11" state="hidden" r:id="rId3"/>
  </sheets>
  <definedNames>
    <definedName name="_xlnm._FilterDatabase" localSheetId="0" hidden="1">'PRESENTACIÓN DE LA OFERTA'!$B$20:$R$25</definedName>
    <definedName name="_xlnm._FilterDatabase" localSheetId="1" hidden="1">'PROPUESTA ECONÓMICA'!#REF!</definedName>
    <definedName name="BD_SNIES">#REF!</definedName>
    <definedName name="lov_areas">Listas!$B$4:$B$12</definedName>
    <definedName name="lov_horarios">Listas!$D$9:$D$12</definedName>
    <definedName name="lov_modalidad">Listas!$F$9:$F$10</definedName>
    <definedName name="lov_sino">Listas!$D$4:$D$5</definedName>
    <definedName name="lov_vig">Listas!$B$16:$B$26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3" i="12" l="1"/>
  <c r="Q36" i="12"/>
  <c r="Q37" i="12"/>
  <c r="Q38" i="12"/>
  <c r="Q39" i="12"/>
  <c r="Q40" i="12"/>
  <c r="Q41" i="12"/>
  <c r="Q42" i="12"/>
  <c r="Q43" i="12"/>
  <c r="Q44" i="12"/>
  <c r="P36" i="12"/>
  <c r="P37" i="12"/>
  <c r="P38" i="12"/>
  <c r="P39" i="12"/>
  <c r="P40" i="12"/>
  <c r="P41" i="12"/>
  <c r="P42" i="12"/>
  <c r="P43" i="12"/>
  <c r="P44" i="12"/>
  <c r="O36" i="12"/>
  <c r="O37" i="12"/>
  <c r="O38" i="12"/>
  <c r="O39" i="12"/>
  <c r="O40" i="12"/>
  <c r="O41" i="12"/>
  <c r="O42" i="12"/>
  <c r="O43" i="12"/>
  <c r="O44" i="12"/>
  <c r="K24" i="12"/>
  <c r="L24" i="12"/>
  <c r="M24" i="12" s="1"/>
  <c r="K25" i="12"/>
  <c r="L25" i="12" s="1"/>
  <c r="M25" i="12" s="1"/>
  <c r="K23" i="12"/>
  <c r="L23" i="12" s="1"/>
  <c r="M23" i="12" s="1"/>
  <c r="K22" i="12"/>
  <c r="L22" i="12" s="1"/>
  <c r="M22" i="12" s="1"/>
  <c r="N26" i="12"/>
  <c r="L53" i="12"/>
  <c r="N53" i="12" s="1"/>
  <c r="P53" i="12" s="1"/>
  <c r="L52" i="12"/>
  <c r="N52" i="12" s="1"/>
  <c r="P52" i="12" s="1"/>
  <c r="R52" i="12" s="1"/>
  <c r="D23" i="12"/>
  <c r="D52" i="12" s="1"/>
  <c r="E23" i="12"/>
  <c r="F23" i="12"/>
  <c r="D24" i="12"/>
  <c r="D53" i="12" s="1"/>
  <c r="E24" i="12"/>
  <c r="F24" i="12"/>
  <c r="D25" i="12"/>
  <c r="E25" i="12"/>
  <c r="F25" i="12"/>
  <c r="F22" i="12"/>
  <c r="E22" i="12"/>
  <c r="D22" i="12"/>
  <c r="D51" i="12" s="1"/>
  <c r="R53" i="12" l="1"/>
  <c r="Q53" i="12"/>
  <c r="Q52" i="12"/>
  <c r="N33" i="12"/>
  <c r="N34" i="12"/>
  <c r="O34" i="12" s="1"/>
  <c r="P34" i="12" s="1"/>
  <c r="Q34" i="12" s="1"/>
  <c r="N35" i="12"/>
  <c r="O35" i="12" s="1"/>
  <c r="P35" i="12" s="1"/>
  <c r="Q35" i="12" s="1"/>
  <c r="N36" i="12"/>
  <c r="N37" i="12"/>
  <c r="N38" i="12"/>
  <c r="N39" i="12"/>
  <c r="N40" i="12"/>
  <c r="N41" i="12"/>
  <c r="N42" i="12"/>
  <c r="N43" i="12"/>
  <c r="N44" i="12"/>
  <c r="N32" i="12"/>
  <c r="O32" i="12" s="1"/>
  <c r="P32" i="12" s="1"/>
  <c r="Q32" i="12" s="1"/>
  <c r="Q31" i="12"/>
  <c r="P31" i="12"/>
  <c r="O31" i="12"/>
  <c r="O26" i="12"/>
  <c r="P33" i="12" l="1"/>
  <c r="Q33" i="12" s="1"/>
  <c r="P22" i="12"/>
  <c r="Q22" i="12" s="1"/>
  <c r="R22" i="12" s="1"/>
  <c r="M26" i="12"/>
  <c r="R33" i="12" l="1"/>
  <c r="S22" i="12"/>
  <c r="R32" i="12"/>
  <c r="S33" i="12" l="1"/>
  <c r="T33" i="12"/>
  <c r="S32" i="12"/>
  <c r="T32" i="12"/>
  <c r="R34" i="12" l="1"/>
  <c r="T34" i="12" l="1"/>
  <c r="S34" i="12"/>
  <c r="R35" i="12"/>
  <c r="S35" i="12" l="1"/>
  <c r="T35" i="12"/>
  <c r="R36" i="12"/>
  <c r="T36" i="12" l="1"/>
  <c r="S36" i="12"/>
  <c r="R37" i="12"/>
  <c r="S37" i="12" l="1"/>
  <c r="T37" i="12"/>
  <c r="R38" i="12"/>
  <c r="I26" i="12"/>
  <c r="E8" i="12"/>
  <c r="E9" i="12"/>
  <c r="E10" i="12"/>
  <c r="E11" i="12"/>
  <c r="E12" i="12"/>
  <c r="E13" i="12"/>
  <c r="E14" i="12"/>
  <c r="E7" i="12"/>
  <c r="Q26" i="12"/>
  <c r="N51" i="12"/>
  <c r="T38" i="12" l="1"/>
  <c r="S38" i="12"/>
  <c r="P51" i="12"/>
  <c r="P54" i="12" s="1"/>
  <c r="R39" i="12"/>
  <c r="K26" i="12"/>
  <c r="J26" i="12"/>
  <c r="H26" i="12"/>
  <c r="S39" i="12" l="1"/>
  <c r="T39" i="12"/>
  <c r="R40" i="12"/>
  <c r="R51" i="12"/>
  <c r="R54" i="12" s="1"/>
  <c r="Q51" i="12"/>
  <c r="Q54" i="12" s="1"/>
  <c r="L26" i="12"/>
  <c r="T40" i="12" l="1"/>
  <c r="S40" i="12"/>
  <c r="R41" i="12"/>
  <c r="S24" i="12"/>
  <c r="R24" i="12"/>
  <c r="R23" i="12"/>
  <c r="R26" i="12" s="1"/>
  <c r="S23" i="12"/>
  <c r="S26" i="12" s="1"/>
  <c r="S25" i="12"/>
  <c r="R25" i="12"/>
  <c r="P26" i="12"/>
  <c r="S41" i="12" l="1"/>
  <c r="T41" i="12"/>
  <c r="R42" i="12"/>
  <c r="T42" i="12" l="1"/>
  <c r="S42" i="12"/>
  <c r="R43" i="12"/>
  <c r="S43" i="12" l="1"/>
  <c r="T43" i="12"/>
  <c r="R44" i="12" l="1"/>
  <c r="T44" i="12" l="1"/>
  <c r="T45" i="12" s="1"/>
  <c r="O59" i="12" s="1"/>
  <c r="S44" i="12"/>
  <c r="S45" i="12" s="1"/>
  <c r="O58" i="12" s="1"/>
  <c r="R45" i="12"/>
  <c r="O57" i="12" s="1"/>
</calcChain>
</file>

<file path=xl/sharedStrings.xml><?xml version="1.0" encoding="utf-8"?>
<sst xmlns="http://schemas.openxmlformats.org/spreadsheetml/2006/main" count="148" uniqueCount="123">
  <si>
    <t>1.</t>
  </si>
  <si>
    <t>Nombre del Rector/ Rectora</t>
  </si>
  <si>
    <t>Cargo</t>
  </si>
  <si>
    <t xml:space="preserve">Celular </t>
  </si>
  <si>
    <t>Fecha de diligenciamiento</t>
  </si>
  <si>
    <t>2.</t>
  </si>
  <si>
    <t>PROGRAMAS TÉCNICOS PROFESIONALES A OFERTAR (Agregue tantas filas como sea necesario)</t>
  </si>
  <si>
    <t>No.</t>
  </si>
  <si>
    <t>Dirección de las sedes donde se ofrece el programa ( incluyendo la localidad)</t>
  </si>
  <si>
    <t>No. de grupos por programa</t>
  </si>
  <si>
    <t>PRESUPUESTO ESTIMADO PARA ATENDER UNA CORTE DE FORMACIÓN</t>
  </si>
  <si>
    <t>No. máximo de estudiantes a atender</t>
  </si>
  <si>
    <t xml:space="preserve">2.  COMPONENTE DE FORMACIÓN - Complementarios </t>
  </si>
  <si>
    <t>Valor total 
($)</t>
  </si>
  <si>
    <t>Áreas de conocimiento</t>
  </si>
  <si>
    <t>SI/NO</t>
  </si>
  <si>
    <t>CINES 2013</t>
  </si>
  <si>
    <t>Agronomía, veterinaria y afines</t>
  </si>
  <si>
    <t>SI</t>
  </si>
  <si>
    <t>00 Programas y certificaciones genéricos</t>
  </si>
  <si>
    <t>Bellas artes</t>
  </si>
  <si>
    <t>NO</t>
  </si>
  <si>
    <t>01 Educación</t>
  </si>
  <si>
    <t>Ciencias de la educación</t>
  </si>
  <si>
    <t>02 Artes y humanidades</t>
  </si>
  <si>
    <t>Ciencias de la salud</t>
  </si>
  <si>
    <t>03 Ciencias sociales, periodismo e información</t>
  </si>
  <si>
    <t>Ciencias sociales y humanas</t>
  </si>
  <si>
    <t>Horarios</t>
  </si>
  <si>
    <t>Modalidad</t>
  </si>
  <si>
    <t>04 Administración de empresas y derecho</t>
  </si>
  <si>
    <t>Economía, administración, contaduría y afines</t>
  </si>
  <si>
    <t xml:space="preserve">Mañana </t>
  </si>
  <si>
    <t>Presencial</t>
  </si>
  <si>
    <t>05 Ciencias naturales, matemáticas y estadística</t>
  </si>
  <si>
    <t>Ingeniería, arquitectura, urbanismo y afines</t>
  </si>
  <si>
    <t>Tarde</t>
  </si>
  <si>
    <t>06 Tecnologías de la información y la comunicación</t>
  </si>
  <si>
    <t>Matemáticas y ciencias naturales</t>
  </si>
  <si>
    <t xml:space="preserve">Sábados </t>
  </si>
  <si>
    <t>Virtual</t>
  </si>
  <si>
    <t>07 Ingeniería, industria y construcción</t>
  </si>
  <si>
    <t>Transversal</t>
  </si>
  <si>
    <t>Por definir</t>
  </si>
  <si>
    <t>08 Agricultura, silvicultura, pesca y veterinaria</t>
  </si>
  <si>
    <t>09 Salud y bienestar</t>
  </si>
  <si>
    <t>10 Servicios</t>
  </si>
  <si>
    <t>Vigencia</t>
  </si>
  <si>
    <t>Indefinida</t>
  </si>
  <si>
    <t>ANEXO 1 - HOJA 1: PRESENTACIÓN DE LA OFERTA</t>
  </si>
  <si>
    <t>ANEXO 1 - HOJA 2:  PROPUESTA ECONÓMICA</t>
  </si>
  <si>
    <t xml:space="preserve">Valor unitario </t>
  </si>
  <si>
    <t>Unidad de medida
 (Tipo de actividad)</t>
  </si>
  <si>
    <t>Programa</t>
  </si>
  <si>
    <t xml:space="preserve">Descripción </t>
  </si>
  <si>
    <t>IDENTIFICACIÓN GENERAL DE LA INSTITUCIÓN DE EDUCACIÓN SUPERIOR (IES)</t>
  </si>
  <si>
    <t>Correo electrónico</t>
  </si>
  <si>
    <t xml:space="preserve">Costo de la matrícula
por estudiante ($)
 (Según Resolución de Derechos pecuniarios) </t>
  </si>
  <si>
    <t>Costos asociados a Pruebas TyT por estudiante</t>
  </si>
  <si>
    <t>1.  COMPONENTE DE FORMACIÓN - Matrícula</t>
  </si>
  <si>
    <t xml:space="preserve">"Bolsa" por estudiante </t>
  </si>
  <si>
    <t>Nota: en los casos de reprobación de créditos, el programa podrá financiar hasta el máximo de créditos correspondientes a un semestre adicional durante toda la formación</t>
  </si>
  <si>
    <t xml:space="preserve">Nota: en todo caso el valor de la matrícula debe corresponder a lo establecido en la Resolución de Derechos pecuniarios de la IES. </t>
  </si>
  <si>
    <t>Nota: los aportes de contrapartida descritos en este numeral son adicionales a los incluidos en el componente de formación.</t>
  </si>
  <si>
    <t>VALOR TOTAL PROPUESTA ECONÓMICA</t>
  </si>
  <si>
    <t xml:space="preserve">VALOR TOTAL PROPUESTA ECONÓMICA - Formación </t>
  </si>
  <si>
    <t>VALOR TOTAL PROPUESTA ECONÓMICA  - Aspectos complementarios y otros aportes de contrapartida</t>
  </si>
  <si>
    <t>Nota: el número de cupos asignados dependió de la selección que realizaron los colegios sobre los programas Técnicos profesionales y la vinculación voluntaria de los estudiantes a cada uno de ellos.</t>
  </si>
  <si>
    <t>Institución de Educación Superior (IES)</t>
  </si>
  <si>
    <t>Correo electrónico Rectoría</t>
  </si>
  <si>
    <t>Nombre Delegado oficial</t>
  </si>
  <si>
    <t>No. de semestres del programa</t>
  </si>
  <si>
    <t>No. total de créditos académicos del programa</t>
  </si>
  <si>
    <t>No. de horas semanales de trabajo con docentes</t>
  </si>
  <si>
    <t>Programas que ofrecen continuidad en el nivel tecnológico o universitario 
(En los cuales es homologable al interior de la IES el Técnico profesional)</t>
  </si>
  <si>
    <t>Nivel de formación</t>
  </si>
  <si>
    <t>Código SNIES</t>
  </si>
  <si>
    <t>Facultad o Escuela</t>
  </si>
  <si>
    <t>Nombre del programa</t>
  </si>
  <si>
    <t>Total de aportes según No. máx de estudiantes</t>
  </si>
  <si>
    <t>Descripción de la actividad</t>
  </si>
  <si>
    <t>Valor
Año 2024-1
Costo ($)</t>
  </si>
  <si>
    <t>Aporte Atenea
(Máx 70%)</t>
  </si>
  <si>
    <t>Aporte IES
(Mín 30%)</t>
  </si>
  <si>
    <t>No. máx de créditos a financiar</t>
  </si>
  <si>
    <t xml:space="preserve">Valor total formación por estudiante  </t>
  </si>
  <si>
    <t>Valor total formación No. máx de estudiantes</t>
  </si>
  <si>
    <r>
      <t xml:space="preserve"> Resolución de Derechos pecuniarios
</t>
    </r>
    <r>
      <rPr>
        <sz val="11"/>
        <color theme="0"/>
        <rFont val="Arial"/>
        <family val="2"/>
      </rPr>
      <t>(No. y fecha)</t>
    </r>
  </si>
  <si>
    <t>VALOR APORTE ATENEA MÁX 70%</t>
  </si>
  <si>
    <t>VALOR APORTE IES 30%</t>
  </si>
  <si>
    <r>
      <t xml:space="preserve">Clasificación Internacional Normalizada de Educación
CINE F 2013 AC
</t>
    </r>
    <r>
      <rPr>
        <sz val="12"/>
        <color theme="0"/>
        <rFont val="Arial"/>
        <family val="2"/>
      </rPr>
      <t>Camplio amplio</t>
    </r>
  </si>
  <si>
    <t>Costo total</t>
  </si>
  <si>
    <t>Valor
Año 2023 -2
Costo ($)</t>
  </si>
  <si>
    <t>Valor
Año 2024-2
Costo ($)</t>
  </si>
  <si>
    <r>
      <t xml:space="preserve">Modalidad
</t>
    </r>
    <r>
      <rPr>
        <sz val="12"/>
        <color theme="0"/>
        <rFont val="Arial"/>
        <family val="2"/>
      </rPr>
      <t xml:space="preserve">  a. Presencial
b. Virtual 
c. Blended Learning</t>
    </r>
  </si>
  <si>
    <t xml:space="preserve">Blended (presencial – Remoto) </t>
  </si>
  <si>
    <t>Valor crédito académico por curso</t>
  </si>
  <si>
    <t>Costos asociados a Derechos de grado por estudiante Año 2025 (Resolución de Derechos pecuniarios)</t>
  </si>
  <si>
    <t>2023-II 
I Semestre</t>
  </si>
  <si>
    <t>2024-I 
II Semestre</t>
  </si>
  <si>
    <t>2024-II 
III Semestre</t>
  </si>
  <si>
    <t>2025-I 
IV Semestre</t>
  </si>
  <si>
    <t>Aporte IES (Mín 30%)</t>
  </si>
  <si>
    <t>Aporte Atenea (Máx 70%)</t>
  </si>
  <si>
    <t>No. de estudiantes mínimo por grupo a ofertar  2023 
II - Semestre</t>
  </si>
  <si>
    <t>No. de estudiantes mínimo por grupo a ofertar  2024
I - Semestre</t>
  </si>
  <si>
    <t>No. de estudiantes mínimo por grupo a ofertar  2024
II- Semestre</t>
  </si>
  <si>
    <t>No. de estudiantes mínimo por grupo a ofertar  2025
I- Semestre</t>
  </si>
  <si>
    <t>Valor
Año 2025-1
Costo ($)</t>
  </si>
  <si>
    <t>Actividades Academicas complementarias (2 por semestre - 8 por programa)</t>
  </si>
  <si>
    <t>Desarrollar una jornada de apertura con beneficiarios en cada semestre académico, en esta jornada se deben incluir aspectos motivacionales, información sobre los servicios de bienestar universitario, actividades recreativas, deportivas y culturales. (1 por semestre)</t>
  </si>
  <si>
    <t xml:space="preserve">Cantidad </t>
  </si>
  <si>
    <t>Grupo</t>
  </si>
  <si>
    <t>Acompañamiento presencial para el proceso de Armonización curricular en cada IED ( Por docente -  4 horas 3 encuentro por IED x programa)</t>
  </si>
  <si>
    <t>Otros costos adicionales actividades complentarias (Actas, formatos, listas)</t>
  </si>
  <si>
    <t>Plan de seguimiento y acompañamiento al proceso de formación de los estudiantes, que involucre las familias. (1 al final)</t>
  </si>
  <si>
    <t>Acompañamiento presenciales (Programas Virtuales - 8 horas semanales)</t>
  </si>
  <si>
    <t>3.  COMPONENTE DE FORMACIÓN - Recuperación de cursos reprobados</t>
  </si>
  <si>
    <t xml:space="preserve">Valor crédito académico por curso </t>
  </si>
  <si>
    <t>VALOR TOTAL PROPUESTA ECONÓMICA  -  Recuperación de cursos reprobados</t>
  </si>
  <si>
    <t>Apoyo a la permanecia (Costo pedagogico de acompañamiento por programa  1 - 70 estudiantes) personal por duración del programa.</t>
  </si>
  <si>
    <t xml:space="preserve">Proceso de admisión, Cursos de Nivelacion y adaptación a la formación técnica profesional (1 por programa) </t>
  </si>
  <si>
    <t>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</si>
</sst>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\ * #,##0.00_-;\-&quot;$&quot;\ * #,##0.00_-;_-&quot;$&quot;\ * &quot;-&quot;??_-;_-@_-"/>
    <numFmt numFmtId="165" formatCode="_-* #,##0.00\ _€_-;\-* #,##0.00\ _€_-;_-* &quot;-&quot;??\ _€_-;_-@_-"/>
    <numFmt numFmtId="166" formatCode="_-* #,##0.0000\ _€_-;\-* #,##0.0000\ _€_-;_-* &quot;-&quot;??\ _€_-;_-@_-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 Light"/>
      <family val="2"/>
    </font>
    <font>
      <sz val="10"/>
      <color theme="1"/>
      <name val="Calibri Light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i/>
      <sz val="1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indexed="8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164" fontId="6" fillId="0" borderId="0" applyFont="0" applyFill="0" applyBorder="0" applyAlignment="0" applyProtection="0"/>
  </cellStyleXfs>
  <cellXfs count="9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/>
    <xf numFmtId="0" fontId="1" fillId="2" borderId="1" xfId="0" applyFont="1" applyFill="1" applyBorder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164" fontId="8" fillId="0" borderId="1" xfId="4" applyFont="1" applyBorder="1" applyAlignment="1">
      <alignment horizontal="center" vertical="center"/>
    </xf>
    <xf numFmtId="164" fontId="8" fillId="0" borderId="1" xfId="4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166" fontId="8" fillId="0" borderId="0" xfId="0" applyNumberFormat="1" applyFont="1" applyAlignment="1">
      <alignment horizontal="left" vertical="center" indent="1"/>
    </xf>
    <xf numFmtId="0" fontId="8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6" fillId="0" borderId="1" xfId="0" applyFont="1" applyBorder="1" applyAlignment="1">
      <alignment horizontal="center" vertical="center" wrapText="1"/>
    </xf>
    <xf numFmtId="0" fontId="20" fillId="0" borderId="1" xfId="2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3" fillId="4" borderId="0" xfId="0" applyFont="1" applyFill="1" applyAlignment="1">
      <alignment horizontal="left" vertical="center"/>
    </xf>
    <xf numFmtId="0" fontId="9" fillId="4" borderId="5" xfId="0" applyFont="1" applyFill="1" applyBorder="1" applyAlignment="1">
      <alignment horizontal="center" vertical="center" wrapText="1"/>
    </xf>
    <xf numFmtId="164" fontId="9" fillId="4" borderId="5" xfId="4" applyFont="1" applyFill="1" applyBorder="1" applyAlignment="1">
      <alignment horizontal="center" vertical="center"/>
    </xf>
    <xf numFmtId="164" fontId="9" fillId="4" borderId="5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164" fontId="9" fillId="4" borderId="1" xfId="4" applyFont="1" applyFill="1" applyBorder="1" applyAlignment="1">
      <alignment vertical="center"/>
    </xf>
    <xf numFmtId="0" fontId="9" fillId="4" borderId="11" xfId="0" applyFont="1" applyFill="1" applyBorder="1" applyAlignment="1">
      <alignment horizontal="center" vertical="center" wrapText="1"/>
    </xf>
    <xf numFmtId="0" fontId="15" fillId="3" borderId="0" xfId="1" applyFont="1" applyFill="1" applyAlignment="1">
      <alignment vertical="center"/>
    </xf>
    <xf numFmtId="0" fontId="16" fillId="3" borderId="1" xfId="1" applyFont="1" applyFill="1" applyBorder="1" applyAlignment="1">
      <alignment vertical="center"/>
    </xf>
    <xf numFmtId="0" fontId="16" fillId="3" borderId="0" xfId="1" applyFont="1" applyFill="1" applyAlignment="1">
      <alignment vertical="center"/>
    </xf>
    <xf numFmtId="0" fontId="17" fillId="3" borderId="0" xfId="3" applyFont="1" applyFill="1" applyBorder="1" applyAlignment="1">
      <alignment vertical="center"/>
    </xf>
    <xf numFmtId="14" fontId="16" fillId="3" borderId="0" xfId="1" applyNumberFormat="1" applyFont="1" applyFill="1" applyAlignment="1">
      <alignment vertical="center"/>
    </xf>
    <xf numFmtId="0" fontId="16" fillId="3" borderId="1" xfId="1" applyFont="1" applyFill="1" applyBorder="1" applyAlignment="1">
      <alignment horizontal="left" vertical="center"/>
    </xf>
    <xf numFmtId="14" fontId="16" fillId="3" borderId="1" xfId="1" applyNumberFormat="1" applyFont="1" applyFill="1" applyBorder="1" applyAlignment="1">
      <alignment horizontal="left" vertical="center"/>
    </xf>
    <xf numFmtId="0" fontId="9" fillId="4" borderId="5" xfId="0" applyFont="1" applyFill="1" applyBorder="1" applyAlignment="1">
      <alignment horizontal="center" vertical="center"/>
    </xf>
    <xf numFmtId="9" fontId="9" fillId="4" borderId="1" xfId="0" applyNumberFormat="1" applyFont="1" applyFill="1" applyBorder="1" applyAlignment="1">
      <alignment horizontal="center" vertical="center" wrapText="1"/>
    </xf>
    <xf numFmtId="9" fontId="9" fillId="4" borderId="5" xfId="0" applyNumberFormat="1" applyFont="1" applyFill="1" applyBorder="1" applyAlignment="1">
      <alignment horizontal="center" vertical="center" wrapText="1"/>
    </xf>
    <xf numFmtId="0" fontId="8" fillId="0" borderId="1" xfId="4" applyNumberFormat="1" applyFont="1" applyBorder="1" applyAlignment="1">
      <alignment horizontal="center" vertical="center"/>
    </xf>
    <xf numFmtId="0" fontId="8" fillId="0" borderId="1" xfId="4" applyNumberFormat="1" applyFont="1" applyFill="1" applyBorder="1" applyAlignment="1">
      <alignment horizontal="center" vertical="center"/>
    </xf>
    <xf numFmtId="164" fontId="8" fillId="0" borderId="6" xfId="4" applyFont="1" applyBorder="1" applyAlignment="1">
      <alignment horizontal="center" vertical="center"/>
    </xf>
    <xf numFmtId="9" fontId="9" fillId="4" borderId="11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/>
    </xf>
    <xf numFmtId="0" fontId="5" fillId="3" borderId="1" xfId="3" applyFill="1" applyBorder="1" applyAlignment="1">
      <alignment vertical="center"/>
    </xf>
    <xf numFmtId="0" fontId="18" fillId="4" borderId="1" xfId="0" applyFont="1" applyFill="1" applyBorder="1" applyAlignment="1">
      <alignment horizontal="center" vertical="center" wrapText="1"/>
    </xf>
    <xf numFmtId="0" fontId="13" fillId="0" borderId="1" xfId="1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4" borderId="0" xfId="0" applyFont="1" applyFill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4" borderId="0" xfId="0" applyFont="1" applyFill="1" applyAlignment="1">
      <alignment horizontal="left" vertical="center"/>
    </xf>
    <xf numFmtId="0" fontId="21" fillId="0" borderId="8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9" fillId="4" borderId="5" xfId="0" applyFont="1" applyFill="1" applyBorder="1" applyAlignment="1">
      <alignment horizontal="left" vertical="center"/>
    </xf>
    <xf numFmtId="0" fontId="9" fillId="4" borderId="5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</cellXfs>
  <cellStyles count="5">
    <cellStyle name="Hipervínculo" xfId="3" builtinId="8"/>
    <cellStyle name="Moneda" xfId="4" builtinId="4"/>
    <cellStyle name="Normal" xfId="0" builtinId="0"/>
    <cellStyle name="Normal 2" xfId="1" xr:uid="{00000000-0005-0000-0000-000003000000}"/>
    <cellStyle name="Normal 3" xfId="2" xr:uid="{00000000-0005-0000-0000-000004000000}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1197428</xdr:colOff>
      <xdr:row>0</xdr:row>
      <xdr:rowOff>68036</xdr:rowOff>
    </xdr:from>
    <xdr:to>
      <xdr:col>14</xdr:col>
      <xdr:colOff>1010301</xdr:colOff>
      <xdr:row>3</xdr:row>
      <xdr:rowOff>468556</xdr:rowOff>
    </xdr:to>
    <xdr:pic>
      <xdr:nvPicPr>
        <xdr:cNvPr id="2" name="Google Shape;131;p3">
          <a:extLst>
            <a:ext uri="{FF2B5EF4-FFF2-40B4-BE49-F238E27FC236}">
              <a16:creationId xmlns:a16="http://schemas.microsoft.com/office/drawing/2014/main" id="{1C1537D4-8B59-4DDF-AA7A-D69C90265944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>
          <a:alphaModFix/>
        </a:blip>
        <a:srcRect/>
        <a:stretch/>
      </xdr:blipFill>
      <xdr:spPr>
        <a:xfrm>
          <a:off x="16396607" y="68036"/>
          <a:ext cx="1187196" cy="9901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714375</xdr:colOff>
      <xdr:row>0</xdr:row>
      <xdr:rowOff>16145</xdr:rowOff>
    </xdr:from>
    <xdr:to>
      <xdr:col>15</xdr:col>
      <xdr:colOff>1422616</xdr:colOff>
      <xdr:row>2</xdr:row>
      <xdr:rowOff>129153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46004E8-80BA-4867-9907-7B16516444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34281" y="16145"/>
          <a:ext cx="708241" cy="5892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2:S25"/>
  <sheetViews>
    <sheetView showGridLines="0" topLeftCell="A12" zoomScale="60" zoomScaleNormal="60" workbookViewId="0">
      <selection activeCell="M28" sqref="A24:M28"/>
    </sheetView>
  </sheetViews>
  <sheetFormatPr baseColWidth="10" defaultColWidth="11.5" defaultRowHeight="16" x14ac:dyDescent="0.2"/>
  <cols>
    <col min="1" max="1" width="4.83203125" style="17" customWidth="1"/>
    <col min="2" max="2" width="4.5" style="19" customWidth="1"/>
    <col min="3" max="3" width="6.5" style="17" customWidth="1"/>
    <col min="4" max="4" width="30.5" style="17" customWidth="1"/>
    <col min="5" max="5" width="77.5" style="17" customWidth="1"/>
    <col min="6" max="6" width="15.5" style="17" customWidth="1"/>
    <col min="7" max="7" width="23.1640625" style="17" customWidth="1"/>
    <col min="8" max="8" width="21.1640625" style="17" customWidth="1"/>
    <col min="9" max="10" width="18.5" style="17" customWidth="1"/>
    <col min="11" max="11" width="17.5" style="17" customWidth="1"/>
    <col min="12" max="12" width="15.83203125" style="17" customWidth="1"/>
    <col min="13" max="13" width="25.5" style="17" customWidth="1"/>
    <col min="14" max="15" width="20.5" style="17" customWidth="1"/>
    <col min="16" max="16" width="16.5" style="17" customWidth="1"/>
    <col min="17" max="17" width="26.83203125" style="18" customWidth="1"/>
    <col min="18" max="18" width="11.5" style="17"/>
    <col min="19" max="19" width="40.33203125" style="17" customWidth="1"/>
    <col min="20" max="16384" width="11.5" style="17"/>
  </cols>
  <sheetData>
    <row r="2" spans="1:19" x14ac:dyDescent="0.2">
      <c r="A2" s="53" t="s">
        <v>49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4" spans="1:19" ht="39" customHeight="1" x14ac:dyDescent="0.2"/>
    <row r="5" spans="1:19" x14ac:dyDescent="0.2">
      <c r="B5" s="20"/>
      <c r="C5" s="24" t="s">
        <v>0</v>
      </c>
      <c r="D5" s="54" t="s">
        <v>55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</row>
    <row r="8" spans="1:19" x14ac:dyDescent="0.2">
      <c r="C8" s="52" t="s">
        <v>68</v>
      </c>
      <c r="D8" s="52"/>
      <c r="E8" s="33" t="s">
        <v>122</v>
      </c>
      <c r="F8" s="34"/>
      <c r="G8" s="34"/>
      <c r="H8" s="34"/>
      <c r="I8" s="34"/>
      <c r="J8" s="34"/>
      <c r="K8" s="34"/>
    </row>
    <row r="9" spans="1:19" x14ac:dyDescent="0.2">
      <c r="C9" s="52" t="s">
        <v>1</v>
      </c>
      <c r="D9" s="52"/>
      <c r="E9" s="33" t="s">
        <v>122</v>
      </c>
      <c r="F9" s="34"/>
      <c r="G9" s="34"/>
      <c r="H9" s="34"/>
      <c r="I9" s="34"/>
      <c r="J9" s="34"/>
      <c r="K9" s="34"/>
    </row>
    <row r="10" spans="1:19" x14ac:dyDescent="0.2">
      <c r="C10" s="52" t="s">
        <v>69</v>
      </c>
      <c r="D10" s="52"/>
      <c r="E10" s="50" t="s">
        <v>122</v>
      </c>
      <c r="F10" s="35"/>
      <c r="G10" s="35"/>
      <c r="H10" s="34"/>
      <c r="I10" s="34"/>
      <c r="J10" s="34"/>
      <c r="K10" s="34"/>
    </row>
    <row r="11" spans="1:19" x14ac:dyDescent="0.2">
      <c r="C11" s="52" t="s">
        <v>70</v>
      </c>
      <c r="D11" s="52"/>
      <c r="E11" s="33" t="s">
        <v>122</v>
      </c>
      <c r="F11" s="34"/>
      <c r="G11" s="34"/>
      <c r="H11" s="34"/>
      <c r="I11" s="34"/>
      <c r="J11" s="34"/>
      <c r="K11" s="34"/>
    </row>
    <row r="12" spans="1:19" x14ac:dyDescent="0.2">
      <c r="C12" s="52" t="s">
        <v>2</v>
      </c>
      <c r="D12" s="52"/>
      <c r="E12" s="33" t="s">
        <v>122</v>
      </c>
      <c r="F12" s="34"/>
      <c r="G12" s="34"/>
      <c r="H12" s="34"/>
      <c r="I12" s="34"/>
      <c r="J12" s="34"/>
      <c r="K12" s="34"/>
    </row>
    <row r="13" spans="1:19" x14ac:dyDescent="0.2">
      <c r="C13" s="52" t="s">
        <v>56</v>
      </c>
      <c r="D13" s="52"/>
      <c r="E13" s="50" t="s">
        <v>122</v>
      </c>
      <c r="F13" s="35"/>
      <c r="G13" s="35"/>
      <c r="H13" s="34"/>
      <c r="I13" s="34"/>
      <c r="J13" s="34"/>
      <c r="K13" s="34"/>
    </row>
    <row r="14" spans="1:19" x14ac:dyDescent="0.2">
      <c r="C14" s="52" t="s">
        <v>3</v>
      </c>
      <c r="D14" s="52"/>
      <c r="E14" s="37" t="s">
        <v>122</v>
      </c>
      <c r="F14" s="34"/>
      <c r="G14" s="34"/>
      <c r="H14" s="34"/>
      <c r="I14" s="34"/>
      <c r="J14" s="34"/>
      <c r="K14" s="34"/>
    </row>
    <row r="15" spans="1:19" x14ac:dyDescent="0.2">
      <c r="C15" s="52" t="s">
        <v>4</v>
      </c>
      <c r="D15" s="52"/>
      <c r="E15" s="38" t="s">
        <v>122</v>
      </c>
      <c r="F15" s="36"/>
      <c r="G15" s="36"/>
      <c r="H15" s="34"/>
      <c r="I15" s="34"/>
      <c r="J15" s="34"/>
      <c r="K15" s="34"/>
    </row>
    <row r="18" spans="3:19" x14ac:dyDescent="0.2">
      <c r="C18" s="24" t="s">
        <v>5</v>
      </c>
      <c r="D18" s="54" t="s">
        <v>6</v>
      </c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</row>
    <row r="20" spans="3:19" ht="87.75" customHeight="1" x14ac:dyDescent="0.2">
      <c r="C20" s="51" t="s">
        <v>7</v>
      </c>
      <c r="D20" s="51" t="s">
        <v>78</v>
      </c>
      <c r="E20" s="51" t="s">
        <v>77</v>
      </c>
      <c r="F20" s="51" t="s">
        <v>76</v>
      </c>
      <c r="G20" s="51" t="s">
        <v>75</v>
      </c>
      <c r="H20" s="51" t="s">
        <v>90</v>
      </c>
      <c r="I20" s="51" t="s">
        <v>8</v>
      </c>
      <c r="J20" s="51" t="s">
        <v>71</v>
      </c>
      <c r="K20" s="51" t="s">
        <v>72</v>
      </c>
      <c r="L20" s="51" t="s">
        <v>73</v>
      </c>
      <c r="M20" s="51" t="s">
        <v>94</v>
      </c>
      <c r="N20" s="51" t="s">
        <v>104</v>
      </c>
      <c r="O20" s="51" t="s">
        <v>105</v>
      </c>
      <c r="P20" s="51" t="s">
        <v>106</v>
      </c>
      <c r="Q20" s="51" t="s">
        <v>107</v>
      </c>
      <c r="R20" s="51" t="s">
        <v>9</v>
      </c>
      <c r="S20" s="51" t="s">
        <v>74</v>
      </c>
    </row>
    <row r="21" spans="3:19" ht="87.75" customHeight="1" x14ac:dyDescent="0.2"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</row>
    <row r="22" spans="3:19" x14ac:dyDescent="0.2">
      <c r="C22" s="21">
        <v>1</v>
      </c>
      <c r="D22" s="21"/>
      <c r="E22" s="21"/>
      <c r="F22" s="21"/>
      <c r="G22" s="21"/>
      <c r="H22" s="21"/>
      <c r="I22" s="22"/>
      <c r="J22" s="21"/>
      <c r="K22" s="21"/>
      <c r="L22" s="21"/>
      <c r="M22" s="21"/>
      <c r="N22" s="21"/>
      <c r="O22" s="21"/>
      <c r="P22" s="21"/>
      <c r="Q22" s="21"/>
      <c r="R22" s="21"/>
      <c r="S22" s="23"/>
    </row>
    <row r="23" spans="3:19" x14ac:dyDescent="0.2">
      <c r="C23" s="21">
        <v>2</v>
      </c>
      <c r="D23" s="21"/>
      <c r="E23" s="21"/>
      <c r="F23" s="21"/>
      <c r="G23" s="21"/>
      <c r="H23" s="21"/>
      <c r="I23" s="22"/>
      <c r="J23" s="21"/>
      <c r="K23" s="22"/>
      <c r="L23" s="21"/>
      <c r="M23" s="21"/>
      <c r="N23" s="21"/>
      <c r="O23" s="21"/>
      <c r="P23" s="21"/>
      <c r="Q23" s="21"/>
      <c r="R23" s="21"/>
      <c r="S23" s="23"/>
    </row>
    <row r="24" spans="3:19" x14ac:dyDescent="0.2">
      <c r="C24" s="21">
        <v>3</v>
      </c>
      <c r="D24" s="21"/>
      <c r="E24" s="21"/>
      <c r="F24" s="21"/>
      <c r="G24" s="21"/>
      <c r="H24" s="21"/>
      <c r="I24" s="22"/>
      <c r="J24" s="21"/>
      <c r="K24" s="22"/>
      <c r="L24" s="21"/>
      <c r="M24" s="21"/>
      <c r="N24" s="21"/>
      <c r="O24" s="21"/>
      <c r="P24" s="21"/>
      <c r="Q24" s="21"/>
      <c r="R24" s="21"/>
      <c r="S24" s="23"/>
    </row>
    <row r="25" spans="3:19" x14ac:dyDescent="0.2">
      <c r="C25" s="21">
        <v>4</v>
      </c>
      <c r="D25" s="21"/>
      <c r="E25" s="21"/>
      <c r="F25" s="21"/>
      <c r="G25" s="21"/>
      <c r="H25" s="21"/>
      <c r="I25" s="22"/>
      <c r="J25" s="21"/>
      <c r="K25" s="22"/>
      <c r="L25" s="21"/>
      <c r="M25" s="21"/>
      <c r="N25" s="21"/>
      <c r="O25" s="21"/>
      <c r="P25" s="21"/>
      <c r="Q25" s="21"/>
      <c r="R25" s="21"/>
      <c r="S25" s="23"/>
    </row>
  </sheetData>
  <mergeCells count="28">
    <mergeCell ref="A2:N2"/>
    <mergeCell ref="C10:D10"/>
    <mergeCell ref="N20:N21"/>
    <mergeCell ref="P20:P21"/>
    <mergeCell ref="Q20:Q21"/>
    <mergeCell ref="D18:S18"/>
    <mergeCell ref="D5:S5"/>
    <mergeCell ref="R20:R21"/>
    <mergeCell ref="S20:S21"/>
    <mergeCell ref="C15:D15"/>
    <mergeCell ref="M20:M21"/>
    <mergeCell ref="C20:C21"/>
    <mergeCell ref="D20:D21"/>
    <mergeCell ref="E20:E21"/>
    <mergeCell ref="F20:F21"/>
    <mergeCell ref="G20:G21"/>
    <mergeCell ref="O20:O21"/>
    <mergeCell ref="C8:D8"/>
    <mergeCell ref="C9:D9"/>
    <mergeCell ref="C11:D11"/>
    <mergeCell ref="C12:D12"/>
    <mergeCell ref="C13:D13"/>
    <mergeCell ref="C14:D14"/>
    <mergeCell ref="K20:K21"/>
    <mergeCell ref="L20:L21"/>
    <mergeCell ref="H20:H21"/>
    <mergeCell ref="I20:I21"/>
    <mergeCell ref="J20:J21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Listas!$H$4:$H$14</xm:f>
          </x14:formula1>
          <xm:sqref>H22:H25</xm:sqref>
        </x14:dataValidation>
        <x14:dataValidation type="list" allowBlank="1" showInputMessage="1" showErrorMessage="1" xr:uid="{00000000-0002-0000-0000-000001000000}">
          <x14:formula1>
            <xm:f>Listas!$F$9:$F$11</xm:f>
          </x14:formula1>
          <xm:sqref>M22:M25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2:T60"/>
  <sheetViews>
    <sheetView showGridLines="0" tabSelected="1" topLeftCell="I30" zoomScale="80" zoomScaleNormal="80" workbookViewId="0">
      <selection activeCell="N30" sqref="N30:O32"/>
    </sheetView>
  </sheetViews>
  <sheetFormatPr baseColWidth="10" defaultColWidth="11.5" defaultRowHeight="14" x14ac:dyDescent="0.2"/>
  <cols>
    <col min="1" max="1" width="4.83203125" style="8" customWidth="1"/>
    <col min="2" max="2" width="4.5" style="9" customWidth="1"/>
    <col min="3" max="3" width="6.5" style="8" customWidth="1"/>
    <col min="4" max="4" width="38.1640625" style="8" customWidth="1"/>
    <col min="5" max="5" width="92.5" style="8" customWidth="1"/>
    <col min="6" max="6" width="15.5" style="8" customWidth="1"/>
    <col min="7" max="7" width="28.83203125" style="8" customWidth="1"/>
    <col min="8" max="8" width="20.83203125" style="8" customWidth="1"/>
    <col min="9" max="9" width="26.83203125" style="8" customWidth="1"/>
    <col min="10" max="10" width="25.33203125" style="8" customWidth="1"/>
    <col min="11" max="11" width="21.1640625" style="8" customWidth="1"/>
    <col min="12" max="13" width="26.6640625" style="8" customWidth="1"/>
    <col min="14" max="14" width="24.33203125" style="8" customWidth="1"/>
    <col min="15" max="15" width="26.1640625" style="8" customWidth="1"/>
    <col min="16" max="16" width="28.5" style="8" customWidth="1"/>
    <col min="17" max="17" width="24.83203125" style="8" customWidth="1"/>
    <col min="18" max="18" width="26.6640625" style="8" customWidth="1"/>
    <col min="19" max="19" width="25.6640625" style="8" customWidth="1"/>
    <col min="20" max="20" width="19.83203125" style="8" customWidth="1"/>
    <col min="21" max="16384" width="11.5" style="8"/>
  </cols>
  <sheetData>
    <row r="2" spans="1:19" ht="23" x14ac:dyDescent="0.2">
      <c r="A2" s="71" t="s">
        <v>50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4" spans="1:19" ht="18" x14ac:dyDescent="0.2">
      <c r="B4" s="24" t="s">
        <v>0</v>
      </c>
      <c r="C4" s="72" t="s">
        <v>55</v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</row>
    <row r="6" spans="1:19" ht="12" customHeight="1" x14ac:dyDescent="0.2"/>
    <row r="7" spans="1:19" ht="16" x14ac:dyDescent="0.2">
      <c r="C7" s="52" t="s">
        <v>68</v>
      </c>
      <c r="D7" s="52"/>
      <c r="E7" s="33" t="str">
        <f>'PRESENTACIÓN DE LA OFERTA'!E8</f>
        <v>XX</v>
      </c>
      <c r="F7" s="34"/>
      <c r="G7" s="34"/>
      <c r="H7" s="34"/>
      <c r="I7" s="34"/>
      <c r="J7" s="32"/>
      <c r="K7" s="32"/>
      <c r="L7" s="32"/>
      <c r="M7" s="32"/>
      <c r="N7" s="32"/>
      <c r="O7" s="32"/>
      <c r="P7" s="32"/>
    </row>
    <row r="8" spans="1:19" ht="16" x14ac:dyDescent="0.2">
      <c r="C8" s="52" t="s">
        <v>1</v>
      </c>
      <c r="D8" s="52"/>
      <c r="E8" s="33" t="str">
        <f>'PRESENTACIÓN DE LA OFERTA'!E9</f>
        <v>XX</v>
      </c>
      <c r="F8" s="34"/>
      <c r="G8" s="34"/>
      <c r="H8" s="34"/>
      <c r="I8" s="34"/>
      <c r="J8" s="32"/>
      <c r="K8" s="32"/>
      <c r="L8" s="32"/>
      <c r="M8" s="32"/>
      <c r="N8" s="32"/>
      <c r="O8" s="32"/>
      <c r="P8" s="32"/>
    </row>
    <row r="9" spans="1:19" ht="16" x14ac:dyDescent="0.2">
      <c r="C9" s="52" t="s">
        <v>69</v>
      </c>
      <c r="D9" s="52"/>
      <c r="E9" s="33" t="str">
        <f>'PRESENTACIÓN DE LA OFERTA'!E10</f>
        <v>XX</v>
      </c>
      <c r="F9" s="35"/>
      <c r="G9" s="35"/>
      <c r="H9" s="34"/>
      <c r="I9" s="34"/>
      <c r="J9" s="32"/>
      <c r="K9" s="32"/>
      <c r="L9" s="32"/>
      <c r="M9" s="32"/>
      <c r="N9" s="32"/>
      <c r="O9" s="32"/>
      <c r="P9" s="32"/>
    </row>
    <row r="10" spans="1:19" ht="16" x14ac:dyDescent="0.2">
      <c r="C10" s="52" t="s">
        <v>70</v>
      </c>
      <c r="D10" s="52"/>
      <c r="E10" s="33" t="str">
        <f>'PRESENTACIÓN DE LA OFERTA'!E11</f>
        <v>XX</v>
      </c>
      <c r="F10" s="34"/>
      <c r="G10" s="34"/>
      <c r="H10" s="34"/>
      <c r="I10" s="34"/>
      <c r="J10" s="32"/>
      <c r="K10" s="32"/>
      <c r="L10" s="32"/>
      <c r="M10" s="32"/>
      <c r="N10" s="32"/>
      <c r="O10" s="32"/>
      <c r="P10" s="32"/>
    </row>
    <row r="11" spans="1:19" ht="16" x14ac:dyDescent="0.2">
      <c r="C11" s="52" t="s">
        <v>2</v>
      </c>
      <c r="D11" s="52"/>
      <c r="E11" s="33" t="str">
        <f>'PRESENTACIÓN DE LA OFERTA'!E12</f>
        <v>XX</v>
      </c>
      <c r="F11" s="34"/>
      <c r="G11" s="34"/>
      <c r="H11" s="34"/>
      <c r="I11" s="34"/>
      <c r="J11" s="32"/>
      <c r="K11" s="32"/>
      <c r="L11" s="32"/>
      <c r="M11" s="32"/>
      <c r="N11" s="32"/>
      <c r="O11" s="32"/>
      <c r="P11" s="32"/>
    </row>
    <row r="12" spans="1:19" ht="16" x14ac:dyDescent="0.2">
      <c r="C12" s="52" t="s">
        <v>56</v>
      </c>
      <c r="D12" s="52"/>
      <c r="E12" s="33" t="str">
        <f>'PRESENTACIÓN DE LA OFERTA'!E13</f>
        <v>XX</v>
      </c>
      <c r="F12" s="35"/>
      <c r="G12" s="35"/>
      <c r="H12" s="34"/>
      <c r="I12" s="34"/>
      <c r="J12" s="32"/>
      <c r="K12" s="32"/>
      <c r="L12" s="32"/>
      <c r="M12" s="32"/>
      <c r="N12" s="32"/>
      <c r="O12" s="32"/>
      <c r="P12" s="32"/>
    </row>
    <row r="13" spans="1:19" ht="16" x14ac:dyDescent="0.2">
      <c r="C13" s="52" t="s">
        <v>3</v>
      </c>
      <c r="D13" s="52"/>
      <c r="E13" s="37" t="str">
        <f>'PRESENTACIÓN DE LA OFERTA'!E14</f>
        <v>XX</v>
      </c>
      <c r="F13" s="34"/>
      <c r="G13" s="34"/>
      <c r="H13" s="34"/>
      <c r="I13" s="34"/>
      <c r="J13" s="32"/>
      <c r="K13" s="32"/>
      <c r="L13" s="32"/>
      <c r="M13" s="32"/>
      <c r="N13" s="32"/>
      <c r="O13" s="32"/>
      <c r="P13" s="32"/>
    </row>
    <row r="14" spans="1:19" ht="16" x14ac:dyDescent="0.2">
      <c r="C14" s="52" t="s">
        <v>4</v>
      </c>
      <c r="D14" s="52"/>
      <c r="E14" s="38" t="str">
        <f>'PRESENTACIÓN DE LA OFERTA'!E15</f>
        <v>XX</v>
      </c>
      <c r="F14" s="36"/>
      <c r="G14" s="36"/>
      <c r="H14" s="34"/>
      <c r="I14" s="34"/>
      <c r="J14" s="32"/>
      <c r="K14" s="32"/>
      <c r="L14" s="32"/>
      <c r="M14" s="32"/>
      <c r="N14" s="32"/>
      <c r="O14" s="32"/>
      <c r="P14" s="32"/>
    </row>
    <row r="16" spans="1:19" ht="18.5" customHeight="1" x14ac:dyDescent="0.2">
      <c r="B16" s="24" t="s">
        <v>5</v>
      </c>
      <c r="C16" s="72" t="s">
        <v>10</v>
      </c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</row>
    <row r="18" spans="3:20" ht="27.5" customHeight="1" x14ac:dyDescent="0.2">
      <c r="C18" s="64" t="s">
        <v>59</v>
      </c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</row>
    <row r="19" spans="3:20" ht="47.5" customHeight="1" x14ac:dyDescent="0.2">
      <c r="C19" s="78" t="s">
        <v>7</v>
      </c>
      <c r="D19" s="78" t="s">
        <v>78</v>
      </c>
      <c r="E19" s="78" t="s">
        <v>77</v>
      </c>
      <c r="F19" s="78" t="s">
        <v>76</v>
      </c>
      <c r="G19" s="78" t="s">
        <v>87</v>
      </c>
      <c r="H19" s="78" t="s">
        <v>11</v>
      </c>
      <c r="I19" s="78" t="s">
        <v>96</v>
      </c>
      <c r="J19" s="81" t="s">
        <v>57</v>
      </c>
      <c r="K19" s="83"/>
      <c r="L19" s="83"/>
      <c r="M19" s="82"/>
      <c r="N19" s="78" t="s">
        <v>58</v>
      </c>
      <c r="O19" s="78" t="s">
        <v>97</v>
      </c>
      <c r="P19" s="78" t="s">
        <v>85</v>
      </c>
      <c r="Q19" s="78" t="s">
        <v>86</v>
      </c>
      <c r="R19" s="81" t="s">
        <v>79</v>
      </c>
      <c r="S19" s="82"/>
    </row>
    <row r="20" spans="3:20" ht="75" customHeight="1" x14ac:dyDescent="0.2">
      <c r="C20" s="79"/>
      <c r="D20" s="79"/>
      <c r="E20" s="79"/>
      <c r="F20" s="79"/>
      <c r="G20" s="79"/>
      <c r="H20" s="79"/>
      <c r="I20" s="79"/>
      <c r="J20" s="78" t="s">
        <v>98</v>
      </c>
      <c r="K20" s="28" t="s">
        <v>99</v>
      </c>
      <c r="L20" s="29" t="s">
        <v>100</v>
      </c>
      <c r="M20" s="29" t="s">
        <v>101</v>
      </c>
      <c r="N20" s="79"/>
      <c r="O20" s="79"/>
      <c r="P20" s="79"/>
      <c r="Q20" s="79"/>
      <c r="R20" s="25" t="s">
        <v>103</v>
      </c>
      <c r="S20" s="25" t="s">
        <v>102</v>
      </c>
    </row>
    <row r="21" spans="3:20" ht="30" customHeight="1" x14ac:dyDescent="0.2">
      <c r="C21" s="80"/>
      <c r="D21" s="80"/>
      <c r="E21" s="80"/>
      <c r="F21" s="80"/>
      <c r="G21" s="80"/>
      <c r="H21" s="80"/>
      <c r="I21" s="80"/>
      <c r="J21" s="80"/>
      <c r="K21" s="40">
        <v>0.03</v>
      </c>
      <c r="L21" s="40">
        <v>0.03</v>
      </c>
      <c r="M21" s="40">
        <v>0.03</v>
      </c>
      <c r="N21" s="80"/>
      <c r="O21" s="80"/>
      <c r="P21" s="80"/>
      <c r="Q21" s="80"/>
      <c r="R21" s="41">
        <v>0.7</v>
      </c>
      <c r="S21" s="41">
        <v>0.3</v>
      </c>
    </row>
    <row r="22" spans="3:20" ht="14.25" customHeight="1" x14ac:dyDescent="0.2">
      <c r="C22" s="10">
        <v>1</v>
      </c>
      <c r="D22" s="10">
        <f>'PRESENTACIÓN DE LA OFERTA'!D22</f>
        <v>0</v>
      </c>
      <c r="E22" s="10">
        <f>'PRESENTACIÓN DE LA OFERTA'!E22</f>
        <v>0</v>
      </c>
      <c r="F22" s="10">
        <f>'PRESENTACIÓN DE LA OFERTA'!F22</f>
        <v>0</v>
      </c>
      <c r="G22" s="10"/>
      <c r="H22" s="10">
        <v>1</v>
      </c>
      <c r="I22" s="13">
        <v>1</v>
      </c>
      <c r="J22" s="11">
        <v>1</v>
      </c>
      <c r="K22" s="11">
        <f>(J22*$K$21)+J22</f>
        <v>1.03</v>
      </c>
      <c r="L22" s="11">
        <f>(K22*$L$21)+K22</f>
        <v>1.0609</v>
      </c>
      <c r="M22" s="11">
        <f>(L22*$M$21)+L22</f>
        <v>1.092727</v>
      </c>
      <c r="N22" s="11">
        <v>1</v>
      </c>
      <c r="O22" s="11">
        <v>1</v>
      </c>
      <c r="P22" s="12">
        <f>J22+K22+L22+M22+N22+O22</f>
        <v>6.1836270000000004</v>
      </c>
      <c r="Q22" s="13">
        <f>P22*H22</f>
        <v>6.1836270000000004</v>
      </c>
      <c r="R22" s="13">
        <f>Q22*$R$21</f>
        <v>4.3285388999999999</v>
      </c>
      <c r="S22" s="13">
        <f>Q22*$S$21</f>
        <v>1.8550881000000001</v>
      </c>
    </row>
    <row r="23" spans="3:20" x14ac:dyDescent="0.2">
      <c r="C23" s="10">
        <v>2</v>
      </c>
      <c r="D23" s="10">
        <f>'PRESENTACIÓN DE LA OFERTA'!D23</f>
        <v>0</v>
      </c>
      <c r="E23" s="10">
        <f>'PRESENTACIÓN DE LA OFERTA'!E23</f>
        <v>0</v>
      </c>
      <c r="F23" s="10">
        <f>'PRESENTACIÓN DE LA OFERTA'!F23</f>
        <v>0</v>
      </c>
      <c r="G23" s="10"/>
      <c r="H23" s="10"/>
      <c r="I23" s="13"/>
      <c r="J23" s="11"/>
      <c r="K23" s="11">
        <f>(J23*$K$21)+J23</f>
        <v>0</v>
      </c>
      <c r="L23" s="11">
        <f>(K23*$L$21)+K23</f>
        <v>0</v>
      </c>
      <c r="M23" s="11">
        <f>(L23*$M$21)+L23</f>
        <v>0</v>
      </c>
      <c r="N23" s="11"/>
      <c r="O23" s="11"/>
      <c r="P23" s="12"/>
      <c r="Q23" s="13"/>
      <c r="R23" s="13">
        <f>Q23*0.7</f>
        <v>0</v>
      </c>
      <c r="S23" s="13">
        <f>Q23*0.3</f>
        <v>0</v>
      </c>
    </row>
    <row r="24" spans="3:20" x14ac:dyDescent="0.2">
      <c r="C24" s="10">
        <v>3</v>
      </c>
      <c r="D24" s="10">
        <f>'PRESENTACIÓN DE LA OFERTA'!D24</f>
        <v>0</v>
      </c>
      <c r="E24" s="10">
        <f>'PRESENTACIÓN DE LA OFERTA'!E24</f>
        <v>0</v>
      </c>
      <c r="F24" s="10">
        <f>'PRESENTACIÓN DE LA OFERTA'!F24</f>
        <v>0</v>
      </c>
      <c r="G24" s="10"/>
      <c r="H24" s="10"/>
      <c r="I24" s="13"/>
      <c r="J24" s="11"/>
      <c r="K24" s="11">
        <f>(J24*$K$21)+J24</f>
        <v>0</v>
      </c>
      <c r="L24" s="11">
        <f t="shared" ref="L24:L25" si="0">(K24*$L$21)+K24</f>
        <v>0</v>
      </c>
      <c r="M24" s="11">
        <f t="shared" ref="M24:M25" si="1">(L24*$M$21)+L24</f>
        <v>0</v>
      </c>
      <c r="N24" s="11"/>
      <c r="O24" s="11"/>
      <c r="P24" s="12"/>
      <c r="Q24" s="13"/>
      <c r="R24" s="13">
        <f>Q24*0.7</f>
        <v>0</v>
      </c>
      <c r="S24" s="13">
        <f>Q24*0.3</f>
        <v>0</v>
      </c>
    </row>
    <row r="25" spans="3:20" x14ac:dyDescent="0.2">
      <c r="C25" s="10">
        <v>4</v>
      </c>
      <c r="D25" s="10">
        <f>'PRESENTACIÓN DE LA OFERTA'!D25</f>
        <v>0</v>
      </c>
      <c r="E25" s="10">
        <f>'PRESENTACIÓN DE LA OFERTA'!E25</f>
        <v>0</v>
      </c>
      <c r="F25" s="10">
        <f>'PRESENTACIÓN DE LA OFERTA'!F25</f>
        <v>0</v>
      </c>
      <c r="G25" s="10"/>
      <c r="H25" s="10"/>
      <c r="I25" s="13"/>
      <c r="J25" s="11"/>
      <c r="K25" s="11">
        <f t="shared" ref="K25" si="2">(J25*$K$21)+J25</f>
        <v>0</v>
      </c>
      <c r="L25" s="11">
        <f t="shared" si="0"/>
        <v>0</v>
      </c>
      <c r="M25" s="11">
        <f t="shared" si="1"/>
        <v>0</v>
      </c>
      <c r="N25" s="11"/>
      <c r="O25" s="11"/>
      <c r="P25" s="12"/>
      <c r="Q25" s="13"/>
      <c r="R25" s="13">
        <f>Q25*0.7</f>
        <v>0</v>
      </c>
      <c r="S25" s="13">
        <f>Q25*0.3</f>
        <v>0</v>
      </c>
    </row>
    <row r="26" spans="3:20" x14ac:dyDescent="0.2">
      <c r="C26" s="77" t="s">
        <v>65</v>
      </c>
      <c r="D26" s="77"/>
      <c r="E26" s="77"/>
      <c r="F26" s="77"/>
      <c r="G26" s="77"/>
      <c r="H26" s="39">
        <f>SUM(H22:H25)</f>
        <v>1</v>
      </c>
      <c r="I26" s="27">
        <f>SUM(I22:I25)</f>
        <v>1</v>
      </c>
      <c r="J26" s="26">
        <f>+SUM(J22:J25)</f>
        <v>1</v>
      </c>
      <c r="K26" s="26">
        <f t="shared" ref="K26:M26" si="3">+SUM(K22:K25)</f>
        <v>1.03</v>
      </c>
      <c r="L26" s="26">
        <f t="shared" si="3"/>
        <v>1.0609</v>
      </c>
      <c r="M26" s="26">
        <f t="shared" si="3"/>
        <v>1.092727</v>
      </c>
      <c r="N26" s="26">
        <f>+SUM(N22:N25)</f>
        <v>1</v>
      </c>
      <c r="O26" s="26">
        <f t="shared" ref="O26:Q26" si="4">+SUM(O22:O25)</f>
        <v>1</v>
      </c>
      <c r="P26" s="26">
        <f t="shared" si="4"/>
        <v>6.1836270000000004</v>
      </c>
      <c r="Q26" s="26">
        <f t="shared" si="4"/>
        <v>6.1836270000000004</v>
      </c>
      <c r="R26" s="26">
        <f>+SUM(R22:R25)</f>
        <v>4.3285388999999999</v>
      </c>
      <c r="S26" s="27">
        <f>+SUM(S22:S25)</f>
        <v>1.8550881000000001</v>
      </c>
    </row>
    <row r="27" spans="3:20" ht="14.5" customHeight="1" x14ac:dyDescent="0.2">
      <c r="C27" s="75" t="s">
        <v>62</v>
      </c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14"/>
    </row>
    <row r="28" spans="3:20" ht="27.75" customHeight="1" x14ac:dyDescent="0.2">
      <c r="C28" s="73" t="s">
        <v>67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15"/>
    </row>
    <row r="29" spans="3:20" ht="27" customHeight="1" x14ac:dyDescent="0.2">
      <c r="C29" s="55" t="s">
        <v>12</v>
      </c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</row>
    <row r="30" spans="3:20" ht="52.5" customHeight="1" x14ac:dyDescent="0.2">
      <c r="C30" s="65" t="s">
        <v>80</v>
      </c>
      <c r="D30" s="66"/>
      <c r="E30" s="66"/>
      <c r="F30" s="66"/>
      <c r="G30" s="66"/>
      <c r="H30" s="66"/>
      <c r="I30" s="66"/>
      <c r="J30" s="67"/>
      <c r="K30" s="78" t="s">
        <v>51</v>
      </c>
      <c r="L30" s="78" t="s">
        <v>111</v>
      </c>
      <c r="M30" s="78" t="s">
        <v>52</v>
      </c>
      <c r="N30" s="78" t="s">
        <v>92</v>
      </c>
      <c r="O30" s="31" t="s">
        <v>81</v>
      </c>
      <c r="P30" s="31" t="s">
        <v>93</v>
      </c>
      <c r="Q30" s="28" t="s">
        <v>108</v>
      </c>
      <c r="R30" s="78" t="s">
        <v>13</v>
      </c>
      <c r="S30" s="28" t="s">
        <v>82</v>
      </c>
      <c r="T30" s="28" t="s">
        <v>83</v>
      </c>
    </row>
    <row r="31" spans="3:20" ht="52.5" customHeight="1" x14ac:dyDescent="0.2">
      <c r="C31" s="68"/>
      <c r="D31" s="69"/>
      <c r="E31" s="69"/>
      <c r="F31" s="69"/>
      <c r="G31" s="69"/>
      <c r="H31" s="69"/>
      <c r="I31" s="69"/>
      <c r="J31" s="70"/>
      <c r="K31" s="80"/>
      <c r="L31" s="80"/>
      <c r="M31" s="80"/>
      <c r="N31" s="80"/>
      <c r="O31" s="45">
        <f>K21</f>
        <v>0.03</v>
      </c>
      <c r="P31" s="45">
        <f>L21</f>
        <v>0.03</v>
      </c>
      <c r="Q31" s="40">
        <f>M21</f>
        <v>0.03</v>
      </c>
      <c r="R31" s="80"/>
      <c r="S31" s="40">
        <v>0.7</v>
      </c>
      <c r="T31" s="40">
        <v>0.3</v>
      </c>
    </row>
    <row r="32" spans="3:20" x14ac:dyDescent="0.2">
      <c r="C32" s="16">
        <v>1</v>
      </c>
      <c r="D32" s="59" t="s">
        <v>110</v>
      </c>
      <c r="E32" s="59"/>
      <c r="F32" s="59"/>
      <c r="G32" s="59"/>
      <c r="H32" s="59"/>
      <c r="I32" s="59"/>
      <c r="J32" s="59"/>
      <c r="K32" s="11">
        <v>1</v>
      </c>
      <c r="L32" s="42">
        <v>10</v>
      </c>
      <c r="M32" s="42" t="s">
        <v>112</v>
      </c>
      <c r="N32" s="11">
        <f>K32*L32</f>
        <v>10</v>
      </c>
      <c r="O32" s="11">
        <f>(N32*$O$31)+N32</f>
        <v>10.3</v>
      </c>
      <c r="P32" s="11">
        <f>(O32*$P$31)+O32</f>
        <v>10.609</v>
      </c>
      <c r="Q32" s="11">
        <f>(P32*$Q$31)+P32</f>
        <v>10.92727</v>
      </c>
      <c r="R32" s="13">
        <f>N32+O32+P32+Q32</f>
        <v>41.836269999999999</v>
      </c>
      <c r="S32" s="13">
        <f>R32*$S$31</f>
        <v>29.285388999999999</v>
      </c>
      <c r="T32" s="13">
        <f>R32*$T$31</f>
        <v>12.550880999999999</v>
      </c>
    </row>
    <row r="33" spans="3:20" x14ac:dyDescent="0.2">
      <c r="C33" s="16">
        <v>2</v>
      </c>
      <c r="D33" s="59" t="s">
        <v>121</v>
      </c>
      <c r="E33" s="59"/>
      <c r="F33" s="59"/>
      <c r="G33" s="59"/>
      <c r="H33" s="59"/>
      <c r="I33" s="59"/>
      <c r="J33" s="59"/>
      <c r="K33" s="11"/>
      <c r="L33" s="42"/>
      <c r="M33" s="42"/>
      <c r="N33" s="11">
        <f t="shared" ref="N33:N44" si="5">K33*L33</f>
        <v>0</v>
      </c>
      <c r="O33" s="11">
        <f>(N33*$O$31)+N33</f>
        <v>0</v>
      </c>
      <c r="P33" s="11">
        <f t="shared" ref="P33:P44" si="6">(O33*$P$31)+O33</f>
        <v>0</v>
      </c>
      <c r="Q33" s="11">
        <f t="shared" ref="Q33:Q44" si="7">(P33*$Q$31)+P33</f>
        <v>0</v>
      </c>
      <c r="R33" s="13">
        <f t="shared" ref="R33:R44" si="8">N33+O33+P33+Q33</f>
        <v>0</v>
      </c>
      <c r="S33" s="13">
        <f t="shared" ref="S33:S44" si="9">R33*$S$31</f>
        <v>0</v>
      </c>
      <c r="T33" s="13">
        <f t="shared" ref="T33:T44" si="10">R33*$T$31</f>
        <v>0</v>
      </c>
    </row>
    <row r="34" spans="3:20" ht="14.25" customHeight="1" x14ac:dyDescent="0.2">
      <c r="C34" s="16">
        <v>3</v>
      </c>
      <c r="D34" s="59" t="s">
        <v>109</v>
      </c>
      <c r="E34" s="59"/>
      <c r="F34" s="59"/>
      <c r="G34" s="59"/>
      <c r="H34" s="59"/>
      <c r="I34" s="59"/>
      <c r="J34" s="59"/>
      <c r="K34" s="11"/>
      <c r="L34" s="42"/>
      <c r="M34" s="42"/>
      <c r="N34" s="11">
        <f t="shared" si="5"/>
        <v>0</v>
      </c>
      <c r="O34" s="11">
        <f t="shared" ref="O34:O44" si="11">(N34*$O$31)+N34</f>
        <v>0</v>
      </c>
      <c r="P34" s="11">
        <f t="shared" si="6"/>
        <v>0</v>
      </c>
      <c r="Q34" s="11">
        <f t="shared" si="7"/>
        <v>0</v>
      </c>
      <c r="R34" s="13">
        <f t="shared" si="8"/>
        <v>0</v>
      </c>
      <c r="S34" s="13">
        <f t="shared" si="9"/>
        <v>0</v>
      </c>
      <c r="T34" s="13">
        <f t="shared" si="10"/>
        <v>0</v>
      </c>
    </row>
    <row r="35" spans="3:20" ht="14.25" customHeight="1" x14ac:dyDescent="0.2">
      <c r="C35" s="16">
        <v>4</v>
      </c>
      <c r="D35" s="59" t="s">
        <v>114</v>
      </c>
      <c r="E35" s="59"/>
      <c r="F35" s="59"/>
      <c r="G35" s="59"/>
      <c r="H35" s="59"/>
      <c r="I35" s="59"/>
      <c r="J35" s="59"/>
      <c r="K35" s="12"/>
      <c r="L35" s="43"/>
      <c r="M35" s="43"/>
      <c r="N35" s="11">
        <f t="shared" si="5"/>
        <v>0</v>
      </c>
      <c r="O35" s="11">
        <f t="shared" si="11"/>
        <v>0</v>
      </c>
      <c r="P35" s="11">
        <f t="shared" si="6"/>
        <v>0</v>
      </c>
      <c r="Q35" s="11">
        <f t="shared" si="7"/>
        <v>0</v>
      </c>
      <c r="R35" s="13">
        <f t="shared" si="8"/>
        <v>0</v>
      </c>
      <c r="S35" s="13">
        <f t="shared" si="9"/>
        <v>0</v>
      </c>
      <c r="T35" s="13">
        <f t="shared" si="10"/>
        <v>0</v>
      </c>
    </row>
    <row r="36" spans="3:20" ht="14.25" customHeight="1" x14ac:dyDescent="0.2">
      <c r="C36" s="16">
        <v>5</v>
      </c>
      <c r="D36" s="59" t="s">
        <v>116</v>
      </c>
      <c r="E36" s="59"/>
      <c r="F36" s="59"/>
      <c r="G36" s="59"/>
      <c r="H36" s="59"/>
      <c r="I36" s="59"/>
      <c r="J36" s="59"/>
      <c r="K36" s="12"/>
      <c r="L36" s="43"/>
      <c r="M36" s="43"/>
      <c r="N36" s="11">
        <f t="shared" si="5"/>
        <v>0</v>
      </c>
      <c r="O36" s="11">
        <f t="shared" si="11"/>
        <v>0</v>
      </c>
      <c r="P36" s="11">
        <f t="shared" si="6"/>
        <v>0</v>
      </c>
      <c r="Q36" s="11">
        <f t="shared" si="7"/>
        <v>0</v>
      </c>
      <c r="R36" s="13">
        <f t="shared" si="8"/>
        <v>0</v>
      </c>
      <c r="S36" s="13">
        <f t="shared" si="9"/>
        <v>0</v>
      </c>
      <c r="T36" s="13">
        <f t="shared" si="10"/>
        <v>0</v>
      </c>
    </row>
    <row r="37" spans="3:20" x14ac:dyDescent="0.2">
      <c r="C37" s="16">
        <v>6</v>
      </c>
      <c r="D37" s="56" t="s">
        <v>120</v>
      </c>
      <c r="E37" s="57"/>
      <c r="F37" s="57"/>
      <c r="G37" s="57"/>
      <c r="H37" s="57"/>
      <c r="I37" s="57"/>
      <c r="J37" s="58"/>
      <c r="K37" s="11"/>
      <c r="L37" s="42"/>
      <c r="M37" s="42"/>
      <c r="N37" s="11">
        <f t="shared" si="5"/>
        <v>0</v>
      </c>
      <c r="O37" s="11">
        <f t="shared" si="11"/>
        <v>0</v>
      </c>
      <c r="P37" s="11">
        <f t="shared" si="6"/>
        <v>0</v>
      </c>
      <c r="Q37" s="11">
        <f t="shared" si="7"/>
        <v>0</v>
      </c>
      <c r="R37" s="13">
        <f t="shared" si="8"/>
        <v>0</v>
      </c>
      <c r="S37" s="13">
        <f t="shared" si="9"/>
        <v>0</v>
      </c>
      <c r="T37" s="13">
        <f t="shared" si="10"/>
        <v>0</v>
      </c>
    </row>
    <row r="38" spans="3:20" ht="14.25" customHeight="1" x14ac:dyDescent="0.2">
      <c r="C38" s="16">
        <v>7</v>
      </c>
      <c r="D38" s="56" t="s">
        <v>115</v>
      </c>
      <c r="E38" s="57"/>
      <c r="F38" s="57"/>
      <c r="G38" s="57"/>
      <c r="H38" s="57"/>
      <c r="I38" s="57"/>
      <c r="J38" s="58"/>
      <c r="K38" s="11"/>
      <c r="L38" s="42"/>
      <c r="M38" s="42"/>
      <c r="N38" s="11">
        <f t="shared" si="5"/>
        <v>0</v>
      </c>
      <c r="O38" s="11">
        <f t="shared" si="11"/>
        <v>0</v>
      </c>
      <c r="P38" s="11">
        <f t="shared" si="6"/>
        <v>0</v>
      </c>
      <c r="Q38" s="11">
        <f t="shared" si="7"/>
        <v>0</v>
      </c>
      <c r="R38" s="13">
        <f t="shared" si="8"/>
        <v>0</v>
      </c>
      <c r="S38" s="13">
        <f t="shared" si="9"/>
        <v>0</v>
      </c>
      <c r="T38" s="13">
        <f t="shared" si="10"/>
        <v>0</v>
      </c>
    </row>
    <row r="39" spans="3:20" x14ac:dyDescent="0.2">
      <c r="C39" s="16">
        <v>8</v>
      </c>
      <c r="D39" s="56" t="s">
        <v>113</v>
      </c>
      <c r="E39" s="57"/>
      <c r="F39" s="57"/>
      <c r="G39" s="57"/>
      <c r="H39" s="57"/>
      <c r="I39" s="57"/>
      <c r="J39" s="58"/>
      <c r="K39" s="11"/>
      <c r="L39" s="42"/>
      <c r="M39" s="42"/>
      <c r="N39" s="11">
        <f t="shared" si="5"/>
        <v>0</v>
      </c>
      <c r="O39" s="11">
        <f t="shared" si="11"/>
        <v>0</v>
      </c>
      <c r="P39" s="11">
        <f t="shared" si="6"/>
        <v>0</v>
      </c>
      <c r="Q39" s="11">
        <f t="shared" si="7"/>
        <v>0</v>
      </c>
      <c r="R39" s="13">
        <f t="shared" si="8"/>
        <v>0</v>
      </c>
      <c r="S39" s="13">
        <f t="shared" si="9"/>
        <v>0</v>
      </c>
      <c r="T39" s="13">
        <f t="shared" si="10"/>
        <v>0</v>
      </c>
    </row>
    <row r="40" spans="3:20" x14ac:dyDescent="0.2">
      <c r="C40" s="16">
        <v>9</v>
      </c>
      <c r="D40" s="56"/>
      <c r="E40" s="57"/>
      <c r="F40" s="57"/>
      <c r="G40" s="57"/>
      <c r="H40" s="57"/>
      <c r="I40" s="57"/>
      <c r="J40" s="58"/>
      <c r="K40" s="11"/>
      <c r="L40" s="42"/>
      <c r="M40" s="42"/>
      <c r="N40" s="11">
        <f t="shared" si="5"/>
        <v>0</v>
      </c>
      <c r="O40" s="11">
        <f t="shared" si="11"/>
        <v>0</v>
      </c>
      <c r="P40" s="11">
        <f t="shared" si="6"/>
        <v>0</v>
      </c>
      <c r="Q40" s="11">
        <f t="shared" si="7"/>
        <v>0</v>
      </c>
      <c r="R40" s="13">
        <f t="shared" si="8"/>
        <v>0</v>
      </c>
      <c r="S40" s="13">
        <f t="shared" si="9"/>
        <v>0</v>
      </c>
      <c r="T40" s="13">
        <f t="shared" si="10"/>
        <v>0</v>
      </c>
    </row>
    <row r="41" spans="3:20" x14ac:dyDescent="0.2">
      <c r="C41" s="16">
        <v>10</v>
      </c>
      <c r="D41" s="59"/>
      <c r="E41" s="59"/>
      <c r="F41" s="59"/>
      <c r="G41" s="59"/>
      <c r="H41" s="59"/>
      <c r="I41" s="59"/>
      <c r="J41" s="59"/>
      <c r="K41" s="11"/>
      <c r="L41" s="42"/>
      <c r="M41" s="42"/>
      <c r="N41" s="11">
        <f t="shared" si="5"/>
        <v>0</v>
      </c>
      <c r="O41" s="11">
        <f t="shared" si="11"/>
        <v>0</v>
      </c>
      <c r="P41" s="11">
        <f t="shared" si="6"/>
        <v>0</v>
      </c>
      <c r="Q41" s="11">
        <f t="shared" si="7"/>
        <v>0</v>
      </c>
      <c r="R41" s="13">
        <f t="shared" si="8"/>
        <v>0</v>
      </c>
      <c r="S41" s="13">
        <f t="shared" si="9"/>
        <v>0</v>
      </c>
      <c r="T41" s="13">
        <f t="shared" si="10"/>
        <v>0</v>
      </c>
    </row>
    <row r="42" spans="3:20" x14ac:dyDescent="0.2">
      <c r="C42" s="16">
        <v>11</v>
      </c>
      <c r="D42" s="60"/>
      <c r="E42" s="61"/>
      <c r="F42" s="61"/>
      <c r="G42" s="61"/>
      <c r="H42" s="61"/>
      <c r="I42" s="61"/>
      <c r="J42" s="61"/>
      <c r="K42" s="11"/>
      <c r="L42" s="42"/>
      <c r="M42" s="42"/>
      <c r="N42" s="11">
        <f t="shared" si="5"/>
        <v>0</v>
      </c>
      <c r="O42" s="11">
        <f t="shared" si="11"/>
        <v>0</v>
      </c>
      <c r="P42" s="11">
        <f t="shared" si="6"/>
        <v>0</v>
      </c>
      <c r="Q42" s="11">
        <f t="shared" si="7"/>
        <v>0</v>
      </c>
      <c r="R42" s="13">
        <f t="shared" si="8"/>
        <v>0</v>
      </c>
      <c r="S42" s="13">
        <f t="shared" si="9"/>
        <v>0</v>
      </c>
      <c r="T42" s="13">
        <f t="shared" si="10"/>
        <v>0</v>
      </c>
    </row>
    <row r="43" spans="3:20" x14ac:dyDescent="0.2">
      <c r="C43" s="16">
        <v>12</v>
      </c>
      <c r="D43" s="60"/>
      <c r="E43" s="60"/>
      <c r="F43" s="60"/>
      <c r="G43" s="60"/>
      <c r="H43" s="60"/>
      <c r="I43" s="60"/>
      <c r="J43" s="60"/>
      <c r="K43" s="11"/>
      <c r="L43" s="42"/>
      <c r="M43" s="42"/>
      <c r="N43" s="11">
        <f t="shared" si="5"/>
        <v>0</v>
      </c>
      <c r="O43" s="11">
        <f t="shared" si="11"/>
        <v>0</v>
      </c>
      <c r="P43" s="11">
        <f t="shared" si="6"/>
        <v>0</v>
      </c>
      <c r="Q43" s="11">
        <f t="shared" si="7"/>
        <v>0</v>
      </c>
      <c r="R43" s="13">
        <f t="shared" si="8"/>
        <v>0</v>
      </c>
      <c r="S43" s="13">
        <f t="shared" si="9"/>
        <v>0</v>
      </c>
      <c r="T43" s="13">
        <f t="shared" si="10"/>
        <v>0</v>
      </c>
    </row>
    <row r="44" spans="3:20" x14ac:dyDescent="0.2">
      <c r="C44" s="16">
        <v>13</v>
      </c>
      <c r="D44" s="61"/>
      <c r="E44" s="61"/>
      <c r="F44" s="61"/>
      <c r="G44" s="61"/>
      <c r="H44" s="61"/>
      <c r="I44" s="61"/>
      <c r="J44" s="61"/>
      <c r="K44" s="11"/>
      <c r="L44" s="42"/>
      <c r="M44" s="42"/>
      <c r="N44" s="11">
        <f t="shared" si="5"/>
        <v>0</v>
      </c>
      <c r="O44" s="11">
        <f t="shared" si="11"/>
        <v>0</v>
      </c>
      <c r="P44" s="11">
        <f t="shared" si="6"/>
        <v>0</v>
      </c>
      <c r="Q44" s="11">
        <f t="shared" si="7"/>
        <v>0</v>
      </c>
      <c r="R44" s="13">
        <f t="shared" si="8"/>
        <v>0</v>
      </c>
      <c r="S44" s="13">
        <f t="shared" si="9"/>
        <v>0</v>
      </c>
      <c r="T44" s="13">
        <f t="shared" si="10"/>
        <v>0</v>
      </c>
    </row>
    <row r="45" spans="3:20" ht="23.25" customHeight="1" x14ac:dyDescent="0.2">
      <c r="C45" s="55" t="s">
        <v>66</v>
      </c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30">
        <f>SUM(R32:R44)</f>
        <v>41.836269999999999</v>
      </c>
      <c r="S45" s="30">
        <f>SUM(S32:S44)</f>
        <v>29.285388999999999</v>
      </c>
      <c r="T45" s="30">
        <f>SUM(T32:T44)</f>
        <v>12.550880999999999</v>
      </c>
    </row>
    <row r="46" spans="3:20" x14ac:dyDescent="0.2">
      <c r="C46" s="90" t="s">
        <v>63</v>
      </c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2"/>
    </row>
    <row r="48" spans="3:20" x14ac:dyDescent="0.2">
      <c r="C48" s="64" t="s">
        <v>117</v>
      </c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</row>
    <row r="49" spans="3:18" ht="86.25" customHeight="1" x14ac:dyDescent="0.2">
      <c r="C49" s="84" t="s">
        <v>53</v>
      </c>
      <c r="D49" s="85"/>
      <c r="E49" s="85"/>
      <c r="F49" s="85"/>
      <c r="G49" s="85"/>
      <c r="H49" s="85"/>
      <c r="I49" s="85"/>
      <c r="J49" s="86"/>
      <c r="K49" s="78" t="s">
        <v>54</v>
      </c>
      <c r="L49" s="78" t="s">
        <v>118</v>
      </c>
      <c r="M49" s="78" t="s">
        <v>84</v>
      </c>
      <c r="N49" s="78" t="s">
        <v>60</v>
      </c>
      <c r="O49" s="63" t="s">
        <v>11</v>
      </c>
      <c r="P49" s="63" t="s">
        <v>91</v>
      </c>
      <c r="Q49" s="25" t="s">
        <v>82</v>
      </c>
      <c r="R49" s="25" t="s">
        <v>83</v>
      </c>
    </row>
    <row r="50" spans="3:18" x14ac:dyDescent="0.2">
      <c r="C50" s="87"/>
      <c r="D50" s="88"/>
      <c r="E50" s="88"/>
      <c r="F50" s="88"/>
      <c r="G50" s="88"/>
      <c r="H50" s="88"/>
      <c r="I50" s="88"/>
      <c r="J50" s="89"/>
      <c r="K50" s="80"/>
      <c r="L50" s="80"/>
      <c r="M50" s="80"/>
      <c r="N50" s="80"/>
      <c r="O50" s="63"/>
      <c r="P50" s="63"/>
      <c r="Q50" s="40">
        <v>0.7</v>
      </c>
      <c r="R50" s="40">
        <v>0.3</v>
      </c>
    </row>
    <row r="51" spans="3:18" ht="14.25" customHeight="1" x14ac:dyDescent="0.2">
      <c r="C51" s="16">
        <v>1</v>
      </c>
      <c r="D51" s="59">
        <f>D22</f>
        <v>0</v>
      </c>
      <c r="E51" s="59"/>
      <c r="F51" s="59"/>
      <c r="G51" s="59"/>
      <c r="H51" s="59"/>
      <c r="I51" s="59"/>
      <c r="J51" s="59"/>
      <c r="K51" s="10"/>
      <c r="L51" s="47">
        <v>1</v>
      </c>
      <c r="M51" s="10">
        <v>10</v>
      </c>
      <c r="N51" s="11">
        <f>L51*M51</f>
        <v>10</v>
      </c>
      <c r="O51" s="16">
        <v>1</v>
      </c>
      <c r="P51" s="44">
        <f>N51*O51</f>
        <v>10</v>
      </c>
      <c r="Q51" s="11">
        <f>P51*$Q$50</f>
        <v>7</v>
      </c>
      <c r="R51" s="11">
        <f>P51*R50</f>
        <v>3</v>
      </c>
    </row>
    <row r="52" spans="3:18" ht="14.25" customHeight="1" x14ac:dyDescent="0.2">
      <c r="C52" s="16">
        <v>2</v>
      </c>
      <c r="D52" s="59">
        <f>D23</f>
        <v>0</v>
      </c>
      <c r="E52" s="59"/>
      <c r="F52" s="59"/>
      <c r="G52" s="59"/>
      <c r="H52" s="59"/>
      <c r="I52" s="59"/>
      <c r="J52" s="59"/>
      <c r="K52" s="10"/>
      <c r="L52" s="47">
        <f>I23</f>
        <v>0</v>
      </c>
      <c r="M52" s="10"/>
      <c r="N52" s="11">
        <f>L52*M52</f>
        <v>0</v>
      </c>
      <c r="O52" s="16"/>
      <c r="P52" s="44">
        <f>N52*O52</f>
        <v>0</v>
      </c>
      <c r="Q52" s="11">
        <f>P52*$Q$50</f>
        <v>0</v>
      </c>
      <c r="R52" s="11">
        <f>P52*$R$50</f>
        <v>0</v>
      </c>
    </row>
    <row r="53" spans="3:18" ht="14.25" customHeight="1" x14ac:dyDescent="0.2">
      <c r="C53" s="16">
        <v>2</v>
      </c>
      <c r="D53" s="59">
        <f>D24</f>
        <v>0</v>
      </c>
      <c r="E53" s="59"/>
      <c r="F53" s="59"/>
      <c r="G53" s="59"/>
      <c r="H53" s="59"/>
      <c r="I53" s="59"/>
      <c r="J53" s="59"/>
      <c r="K53" s="10"/>
      <c r="L53" s="47">
        <f>I24</f>
        <v>0</v>
      </c>
      <c r="M53" s="10"/>
      <c r="N53" s="11">
        <f>L53*M53</f>
        <v>0</v>
      </c>
      <c r="O53" s="16"/>
      <c r="P53" s="44">
        <f>N53*O53</f>
        <v>0</v>
      </c>
      <c r="Q53" s="11">
        <f>P53*$Q$50</f>
        <v>0</v>
      </c>
      <c r="R53" s="11">
        <f>P53*$R$50</f>
        <v>0</v>
      </c>
    </row>
    <row r="54" spans="3:18" x14ac:dyDescent="0.2">
      <c r="C54" s="55" t="s">
        <v>119</v>
      </c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49">
        <f>SUM(P51:P53)</f>
        <v>10</v>
      </c>
      <c r="Q54" s="49">
        <f>SUM(Q51:Q53)</f>
        <v>7</v>
      </c>
      <c r="R54" s="49">
        <f>SUM(R51:R53)</f>
        <v>3</v>
      </c>
    </row>
    <row r="55" spans="3:18" x14ac:dyDescent="0.2">
      <c r="C55" s="62" t="s">
        <v>61</v>
      </c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</row>
    <row r="57" spans="3:18" x14ac:dyDescent="0.2">
      <c r="C57" s="55" t="s">
        <v>64</v>
      </c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48">
        <f>Q26+R45+P54</f>
        <v>58.019897</v>
      </c>
    </row>
    <row r="58" spans="3:18" x14ac:dyDescent="0.2">
      <c r="C58" s="55" t="s">
        <v>88</v>
      </c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48">
        <f>R26+S45+Q54</f>
        <v>40.6139279</v>
      </c>
      <c r="P58" s="46"/>
    </row>
    <row r="59" spans="3:18" x14ac:dyDescent="0.2">
      <c r="C59" s="55" t="s">
        <v>89</v>
      </c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48">
        <f>S26+T45+R54</f>
        <v>17.4059691</v>
      </c>
    </row>
    <row r="60" spans="3:18" x14ac:dyDescent="0.2">
      <c r="O60" s="14"/>
    </row>
  </sheetData>
  <mergeCells count="67">
    <mergeCell ref="D42:J42"/>
    <mergeCell ref="D39:J39"/>
    <mergeCell ref="D36:J36"/>
    <mergeCell ref="K30:K31"/>
    <mergeCell ref="L30:L31"/>
    <mergeCell ref="R30:R31"/>
    <mergeCell ref="N30:N31"/>
    <mergeCell ref="D33:J33"/>
    <mergeCell ref="D35:J35"/>
    <mergeCell ref="D38:J38"/>
    <mergeCell ref="D37:J37"/>
    <mergeCell ref="D34:J34"/>
    <mergeCell ref="K49:K50"/>
    <mergeCell ref="L49:L50"/>
    <mergeCell ref="M49:M50"/>
    <mergeCell ref="N49:N50"/>
    <mergeCell ref="C45:Q45"/>
    <mergeCell ref="C46:T46"/>
    <mergeCell ref="F19:F21"/>
    <mergeCell ref="G19:G21"/>
    <mergeCell ref="J20:J21"/>
    <mergeCell ref="R19:S19"/>
    <mergeCell ref="I19:I21"/>
    <mergeCell ref="H19:H21"/>
    <mergeCell ref="N19:N21"/>
    <mergeCell ref="O19:O21"/>
    <mergeCell ref="P19:P21"/>
    <mergeCell ref="Q19:Q21"/>
    <mergeCell ref="J19:M19"/>
    <mergeCell ref="A2:P2"/>
    <mergeCell ref="C7:D7"/>
    <mergeCell ref="C8:D8"/>
    <mergeCell ref="C9:D9"/>
    <mergeCell ref="C10:D10"/>
    <mergeCell ref="C4:S4"/>
    <mergeCell ref="C11:D11"/>
    <mergeCell ref="C12:D12"/>
    <mergeCell ref="C13:D13"/>
    <mergeCell ref="C14:D14"/>
    <mergeCell ref="D32:J32"/>
    <mergeCell ref="C30:J31"/>
    <mergeCell ref="C29:T29"/>
    <mergeCell ref="C16:S16"/>
    <mergeCell ref="C28:P28"/>
    <mergeCell ref="C27:P27"/>
    <mergeCell ref="C26:G26"/>
    <mergeCell ref="C19:C21"/>
    <mergeCell ref="C18:S18"/>
    <mergeCell ref="M30:M31"/>
    <mergeCell ref="D19:D21"/>
    <mergeCell ref="E19:E21"/>
    <mergeCell ref="C58:N58"/>
    <mergeCell ref="C59:N59"/>
    <mergeCell ref="D40:J40"/>
    <mergeCell ref="D41:J41"/>
    <mergeCell ref="C57:N57"/>
    <mergeCell ref="D51:J51"/>
    <mergeCell ref="D43:J43"/>
    <mergeCell ref="D44:J44"/>
    <mergeCell ref="D52:J52"/>
    <mergeCell ref="D53:J53"/>
    <mergeCell ref="C55:R55"/>
    <mergeCell ref="O49:O50"/>
    <mergeCell ref="P49:P50"/>
    <mergeCell ref="C48:R48"/>
    <mergeCell ref="C54:O54"/>
    <mergeCell ref="C49:J50"/>
  </mergeCells>
  <pageMargins left="0.7" right="0.7" top="0.75" bottom="0.75" header="0.3" footer="0.3"/>
  <pageSetup orientation="portrait" r:id="rId1"/>
  <headerFooter>
    <oddHeader>&amp;CBorrador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3:H26"/>
  <sheetViews>
    <sheetView workbookViewId="0">
      <selection activeCell="B21" sqref="B21"/>
    </sheetView>
  </sheetViews>
  <sheetFormatPr baseColWidth="10" defaultColWidth="11.5" defaultRowHeight="15" x14ac:dyDescent="0.2"/>
  <cols>
    <col min="2" max="2" width="25.6640625" style="5" customWidth="1"/>
    <col min="6" max="6" width="23.1640625" customWidth="1"/>
    <col min="8" max="8" width="45.33203125" customWidth="1"/>
  </cols>
  <sheetData>
    <row r="3" spans="2:8" x14ac:dyDescent="0.2">
      <c r="B3" s="2" t="s">
        <v>14</v>
      </c>
      <c r="D3" s="7" t="s">
        <v>15</v>
      </c>
      <c r="H3" s="7" t="s">
        <v>16</v>
      </c>
    </row>
    <row r="4" spans="2:8" ht="17" customHeight="1" x14ac:dyDescent="0.2">
      <c r="B4" s="3" t="s">
        <v>17</v>
      </c>
      <c r="D4" s="6" t="s">
        <v>18</v>
      </c>
      <c r="H4" t="s">
        <v>19</v>
      </c>
    </row>
    <row r="5" spans="2:8" ht="17" customHeight="1" x14ac:dyDescent="0.2">
      <c r="B5" s="3" t="s">
        <v>20</v>
      </c>
      <c r="D5" s="6" t="s">
        <v>21</v>
      </c>
      <c r="H5" t="s">
        <v>22</v>
      </c>
    </row>
    <row r="6" spans="2:8" ht="17" customHeight="1" x14ac:dyDescent="0.2">
      <c r="B6" s="3" t="s">
        <v>23</v>
      </c>
      <c r="H6" t="s">
        <v>24</v>
      </c>
    </row>
    <row r="7" spans="2:8" ht="17" customHeight="1" x14ac:dyDescent="0.2">
      <c r="B7" s="3" t="s">
        <v>25</v>
      </c>
      <c r="H7" t="s">
        <v>26</v>
      </c>
    </row>
    <row r="8" spans="2:8" ht="17" customHeight="1" x14ac:dyDescent="0.2">
      <c r="B8" s="3" t="s">
        <v>27</v>
      </c>
      <c r="D8" s="7" t="s">
        <v>28</v>
      </c>
      <c r="F8" s="7" t="s">
        <v>29</v>
      </c>
      <c r="H8" t="s">
        <v>30</v>
      </c>
    </row>
    <row r="9" spans="2:8" ht="17" customHeight="1" x14ac:dyDescent="0.2">
      <c r="B9" s="3" t="s">
        <v>31</v>
      </c>
      <c r="D9" s="6" t="s">
        <v>32</v>
      </c>
      <c r="F9" s="3" t="s">
        <v>33</v>
      </c>
      <c r="H9" t="s">
        <v>34</v>
      </c>
    </row>
    <row r="10" spans="2:8" ht="29.25" customHeight="1" x14ac:dyDescent="0.2">
      <c r="B10" s="3" t="s">
        <v>35</v>
      </c>
      <c r="D10" s="6" t="s">
        <v>36</v>
      </c>
      <c r="F10" s="3" t="s">
        <v>95</v>
      </c>
      <c r="H10" t="s">
        <v>37</v>
      </c>
    </row>
    <row r="11" spans="2:8" ht="17" customHeight="1" x14ac:dyDescent="0.2">
      <c r="B11" s="3" t="s">
        <v>38</v>
      </c>
      <c r="D11" s="6" t="s">
        <v>39</v>
      </c>
      <c r="F11" s="3" t="s">
        <v>40</v>
      </c>
      <c r="H11" t="s">
        <v>41</v>
      </c>
    </row>
    <row r="12" spans="2:8" ht="17" customHeight="1" x14ac:dyDescent="0.2">
      <c r="B12" s="3" t="s">
        <v>42</v>
      </c>
      <c r="D12" s="6" t="s">
        <v>43</v>
      </c>
      <c r="H12" t="s">
        <v>44</v>
      </c>
    </row>
    <row r="13" spans="2:8" ht="17" customHeight="1" x14ac:dyDescent="0.2">
      <c r="H13" t="s">
        <v>45</v>
      </c>
    </row>
    <row r="14" spans="2:8" ht="17" customHeight="1" x14ac:dyDescent="0.2">
      <c r="H14" t="s">
        <v>46</v>
      </c>
    </row>
    <row r="15" spans="2:8" x14ac:dyDescent="0.2">
      <c r="B15" s="4" t="s">
        <v>47</v>
      </c>
    </row>
    <row r="16" spans="2:8" x14ac:dyDescent="0.2">
      <c r="B16" s="1">
        <v>1</v>
      </c>
    </row>
    <row r="17" spans="2:2" x14ac:dyDescent="0.2">
      <c r="B17" s="1">
        <v>2</v>
      </c>
    </row>
    <row r="18" spans="2:2" x14ac:dyDescent="0.2">
      <c r="B18" s="1">
        <v>3</v>
      </c>
    </row>
    <row r="19" spans="2:2" x14ac:dyDescent="0.2">
      <c r="B19" s="1">
        <v>4</v>
      </c>
    </row>
    <row r="20" spans="2:2" x14ac:dyDescent="0.2">
      <c r="B20" s="1">
        <v>5</v>
      </c>
    </row>
    <row r="21" spans="2:2" x14ac:dyDescent="0.2">
      <c r="B21" s="1">
        <v>6</v>
      </c>
    </row>
    <row r="22" spans="2:2" x14ac:dyDescent="0.2">
      <c r="B22" s="1">
        <v>7</v>
      </c>
    </row>
    <row r="23" spans="2:2" x14ac:dyDescent="0.2">
      <c r="B23" s="1">
        <v>8</v>
      </c>
    </row>
    <row r="24" spans="2:2" x14ac:dyDescent="0.2">
      <c r="B24" s="1">
        <v>9</v>
      </c>
    </row>
    <row r="25" spans="2:2" x14ac:dyDescent="0.2">
      <c r="B25" s="1">
        <v>10</v>
      </c>
    </row>
    <row r="26" spans="2:2" ht="16" x14ac:dyDescent="0.2">
      <c r="B26" s="1" t="s">
        <v>48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0D4E30E990D947B42A9A442534AC11" ma:contentTypeVersion="13" ma:contentTypeDescription="Crear nuevo documento." ma:contentTypeScope="" ma:versionID="b4c7f04ce9fe270cfa3f7fb9fa334499">
  <xsd:schema xmlns:xsd="http://www.w3.org/2001/XMLSchema" xmlns:xs="http://www.w3.org/2001/XMLSchema" xmlns:p="http://schemas.microsoft.com/office/2006/metadata/properties" xmlns:ns3="a9a03eb3-ba6a-438c-a43d-0ec86ef9a98c" xmlns:ns4="881c4aab-2604-4f36-9d58-3544fce76331" targetNamespace="http://schemas.microsoft.com/office/2006/metadata/properties" ma:root="true" ma:fieldsID="f28b5a5d9f09cd736b5b8be3f9a22506" ns3:_="" ns4:_="">
    <xsd:import namespace="a9a03eb3-ba6a-438c-a43d-0ec86ef9a98c"/>
    <xsd:import namespace="881c4aab-2604-4f36-9d58-3544fce7633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a03eb3-ba6a-438c-a43d-0ec86ef9a9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1c4aab-2604-4f36-9d58-3544fce7633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8B485C-2442-43AC-A806-46B47FDE102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F15AC8D-8B2E-4963-99DE-40CA7DF56D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a03eb3-ba6a-438c-a43d-0ec86ef9a98c"/>
    <ds:schemaRef ds:uri="881c4aab-2604-4f36-9d58-3544fce763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57F4E8-6BC9-4C76-A477-809AFF6C6B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PRESENTACIÓN DE LA OFERTA</vt:lpstr>
      <vt:lpstr>PROPUESTA ECONÓMICA</vt:lpstr>
      <vt:lpstr>Listas</vt:lpstr>
      <vt:lpstr>lov_areas</vt:lpstr>
      <vt:lpstr>lov_horarios</vt:lpstr>
      <vt:lpstr>lov_modalidad</vt:lpstr>
      <vt:lpstr>lov_sino</vt:lpstr>
      <vt:lpstr>lov_vig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TecMD</dc:creator>
  <cp:keywords/>
  <dc:description/>
  <cp:lastModifiedBy>Microsoft Office User</cp:lastModifiedBy>
  <cp:revision/>
  <dcterms:created xsi:type="dcterms:W3CDTF">2020-12-07T19:40:57Z</dcterms:created>
  <dcterms:modified xsi:type="dcterms:W3CDTF">2023-03-16T23:21:41Z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0x0101004F0D4E30E990D947B42A9A442534AC11</vt:lpwstr>
  </property>
</Properties>
</file>