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anit\OneDrive\Documentos\Work\Riesgos\Vigentes\2025\finales\Diana\RCPublicar\"/>
    </mc:Choice>
  </mc:AlternateContent>
  <xr:revisionPtr revIDLastSave="0" documentId="13_ncr:1_{A719EC13-0FF7-42A8-A280-0CBC566E5037}" xr6:coauthVersionLast="47" xr6:coauthVersionMax="47" xr10:uidLastSave="{00000000-0000-0000-0000-000000000000}"/>
  <bookViews>
    <workbookView xWindow="-120" yWindow="-120" windowWidth="20730" windowHeight="11040" firstSheet="4" activeTab="7" xr2:uid="{00000000-000D-0000-FFFF-FFFF00000000}"/>
  </bookViews>
  <sheets>
    <sheet name="Contexto del Proceso" sheetId="21" r:id="rId1"/>
    <sheet name="Probabilidad" sheetId="11" r:id="rId2"/>
    <sheet name="Preguntas Corrupción" sheetId="19" r:id="rId3"/>
    <sheet name="Impacto Corrupción" sheetId="9" r:id="rId4"/>
    <sheet name="Identificación de Riesgos" sheetId="1" r:id="rId5"/>
    <sheet name="Tablas de validación" sheetId="13" state="hidden" r:id="rId6"/>
    <sheet name="Controles" sheetId="20" r:id="rId7"/>
    <sheet name="Matriz Consolidada" sheetId="15" r:id="rId8"/>
    <sheet name="Mapa de Riesgos" sheetId="16" r:id="rId9"/>
    <sheet name="Matriz de Valoración Riesgo 2 " sheetId="5" state="hidden" r:id="rId10"/>
  </sheets>
  <externalReferences>
    <externalReference r:id="rId11"/>
  </externalReferences>
  <definedNames>
    <definedName name="_xlnm._FilterDatabase" localSheetId="4" hidden="1">'Identificación de Riesgos'!$C$7:$WYC$7</definedName>
    <definedName name="calif" localSheetId="6">'[1]2. Mapa de riesgos '!$A$43:$B$67</definedName>
    <definedName name="calif">'[1]2. Mapa de riesgos '!$A$43:$B$67</definedName>
    <definedName name="Impacto">'Tablas de validación'!$B$30</definedName>
    <definedName name="Probabilidad">'Tablas de validación'!$B$28:$B$29</definedName>
    <definedName name="trato" localSheetId="6">'[1]2. Mapa de riesgos '!$A$31:$C$34</definedName>
    <definedName name="trato">'[1]2. Mapa de riesgos '!$A$31:$C$34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8" i="19" l="1"/>
  <c r="H59" i="19" s="1"/>
  <c r="H25" i="19" l="1"/>
  <c r="H26" i="19" s="1"/>
  <c r="R46" i="20" l="1"/>
  <c r="T46" i="20" s="1"/>
  <c r="R45" i="20"/>
  <c r="T45" i="20" s="1"/>
  <c r="R44" i="20"/>
  <c r="T44" i="20" s="1"/>
  <c r="R43" i="20"/>
  <c r="T43" i="20" s="1"/>
  <c r="R42" i="20"/>
  <c r="T42" i="20" s="1"/>
  <c r="R41" i="20"/>
  <c r="T41" i="20" s="1"/>
  <c r="R40" i="20"/>
  <c r="T40" i="20" s="1"/>
  <c r="R39" i="20"/>
  <c r="T39" i="20" s="1"/>
  <c r="R38" i="20"/>
  <c r="T38" i="20" s="1"/>
  <c r="R37" i="20"/>
  <c r="T37" i="20" s="1"/>
  <c r="S40" i="20" l="1"/>
  <c r="S37" i="20"/>
  <c r="S38" i="20"/>
  <c r="S41" i="20"/>
  <c r="S39" i="20"/>
  <c r="V37" i="20" l="1"/>
  <c r="W37" i="20" s="1"/>
  <c r="Y37" i="20" l="1"/>
  <c r="K58" i="1"/>
  <c r="M58" i="1" s="1"/>
  <c r="K48" i="1"/>
  <c r="M48" i="1" s="1"/>
  <c r="K38" i="1"/>
  <c r="M38" i="1" s="1"/>
  <c r="Z37" i="20" s="1"/>
  <c r="AA37" i="20" s="1"/>
  <c r="K28" i="1"/>
  <c r="M28" i="1" s="1"/>
  <c r="I58" i="1"/>
  <c r="L58" i="1" s="1"/>
  <c r="I48" i="1"/>
  <c r="L48" i="1" s="1"/>
  <c r="I28" i="1"/>
  <c r="L28" i="1" s="1"/>
  <c r="I38" i="1"/>
  <c r="L38" i="1" s="1"/>
  <c r="B94" i="5"/>
  <c r="C57" i="5"/>
  <c r="B100" i="5"/>
  <c r="C37" i="5"/>
  <c r="B102" i="5"/>
  <c r="B106" i="5"/>
  <c r="D53" i="5"/>
  <c r="C29" i="5"/>
  <c r="D125" i="5"/>
  <c r="D77" i="5"/>
  <c r="C111" i="5"/>
  <c r="B35" i="5"/>
  <c r="D83" i="5"/>
  <c r="D35" i="5"/>
  <c r="C107" i="5"/>
  <c r="C83" i="5"/>
  <c r="D11" i="5"/>
  <c r="D107" i="5"/>
  <c r="B83" i="5"/>
  <c r="C59" i="5"/>
  <c r="C93" i="5"/>
  <c r="C58" i="5"/>
  <c r="D18" i="5"/>
  <c r="B47" i="5"/>
  <c r="C101" i="5"/>
  <c r="B81" i="5"/>
  <c r="B59" i="5"/>
  <c r="B11" i="5"/>
  <c r="C11" i="5"/>
  <c r="D93" i="5"/>
  <c r="B37" i="5"/>
  <c r="D100" i="5"/>
  <c r="B68" i="5"/>
  <c r="C9" i="5"/>
  <c r="C35" i="5"/>
  <c r="D59" i="5"/>
  <c r="D21" i="5"/>
  <c r="D119" i="5"/>
  <c r="D106" i="5"/>
  <c r="D92" i="5"/>
  <c r="D52" i="5"/>
  <c r="C66" i="5"/>
  <c r="C28" i="5"/>
  <c r="D44" i="5"/>
  <c r="D28" i="5"/>
  <c r="C63" i="5"/>
  <c r="D45" i="5"/>
  <c r="C116" i="5"/>
  <c r="D74" i="5"/>
  <c r="B34" i="5"/>
  <c r="C19" i="5"/>
  <c r="B19" i="5"/>
  <c r="B91" i="5"/>
  <c r="B12" i="5"/>
  <c r="C97" i="5"/>
  <c r="B73" i="5"/>
  <c r="C121" i="5"/>
  <c r="B121" i="5"/>
  <c r="D49" i="5"/>
  <c r="B49" i="5"/>
  <c r="B25" i="5"/>
  <c r="C49" i="5"/>
  <c r="C73" i="5"/>
  <c r="B97" i="5"/>
  <c r="D25" i="5"/>
  <c r="D73" i="5"/>
  <c r="C25" i="5"/>
  <c r="D121" i="5"/>
  <c r="D97" i="5"/>
  <c r="B60" i="5"/>
  <c r="C60" i="5"/>
  <c r="C36" i="5"/>
  <c r="B84" i="5"/>
  <c r="C67" i="5"/>
  <c r="C75" i="5"/>
  <c r="D41" i="5"/>
  <c r="D113" i="5"/>
  <c r="B89" i="5"/>
  <c r="C41" i="5"/>
  <c r="B17" i="5"/>
  <c r="D65" i="5"/>
  <c r="C17" i="5"/>
  <c r="D17" i="5"/>
  <c r="C113" i="5"/>
  <c r="C65" i="5"/>
  <c r="B41" i="5"/>
  <c r="D89" i="5"/>
  <c r="B65" i="5"/>
  <c r="C89" i="5"/>
  <c r="C27" i="5"/>
  <c r="C123" i="5"/>
  <c r="C51" i="5"/>
  <c r="D123" i="5"/>
  <c r="B123" i="5"/>
  <c r="C62" i="5"/>
  <c r="C110" i="5"/>
  <c r="B14" i="5"/>
  <c r="D112" i="5"/>
  <c r="C16" i="5"/>
  <c r="D88" i="5"/>
  <c r="C40" i="5"/>
  <c r="D64" i="5"/>
  <c r="B112" i="5"/>
  <c r="C88" i="5"/>
  <c r="C112" i="5"/>
  <c r="B64" i="5"/>
  <c r="B88" i="5"/>
  <c r="B16" i="5"/>
  <c r="D40" i="5"/>
  <c r="B40" i="5"/>
  <c r="D16" i="5"/>
  <c r="C64" i="5"/>
  <c r="B46" i="5"/>
  <c r="D70" i="5"/>
  <c r="C94" i="5"/>
  <c r="B70" i="5"/>
  <c r="D120" i="5"/>
  <c r="C96" i="5"/>
  <c r="D96" i="5"/>
  <c r="D24" i="5"/>
  <c r="D72" i="5"/>
  <c r="C72" i="5"/>
  <c r="B96" i="5"/>
  <c r="C120" i="5"/>
  <c r="B72" i="5"/>
  <c r="D48" i="5"/>
  <c r="C48" i="5"/>
  <c r="B24" i="5"/>
  <c r="C24" i="5"/>
  <c r="B48" i="5"/>
  <c r="C126" i="5"/>
  <c r="C54" i="5"/>
  <c r="C102" i="5"/>
  <c r="B120" i="5"/>
  <c r="D15" i="5"/>
  <c r="B116" i="5"/>
  <c r="C117" i="5"/>
  <c r="B93" i="5"/>
  <c r="B45" i="5"/>
  <c r="C69" i="5"/>
  <c r="C44" i="5"/>
  <c r="C20" i="5"/>
  <c r="B20" i="5"/>
  <c r="D26" i="5"/>
  <c r="D61" i="5"/>
  <c r="C47" i="5"/>
  <c r="B124" i="5"/>
  <c r="C124" i="5"/>
  <c r="D124" i="5"/>
  <c r="B52" i="5"/>
  <c r="B29" i="5"/>
  <c r="C53" i="5"/>
  <c r="C77" i="5"/>
  <c r="D101" i="5"/>
  <c r="C125" i="5"/>
  <c r="C87" i="5"/>
  <c r="B113" i="5"/>
  <c r="B69" i="5"/>
  <c r="B21" i="5"/>
  <c r="C21" i="5"/>
  <c r="D20" i="5"/>
  <c r="B92" i="5"/>
  <c r="C68" i="5"/>
  <c r="D68" i="5"/>
  <c r="C50" i="5"/>
  <c r="C61" i="5"/>
  <c r="D47" i="5"/>
  <c r="B18" i="5"/>
  <c r="B76" i="5"/>
  <c r="B28" i="5"/>
  <c r="C100" i="5"/>
  <c r="C76" i="5"/>
  <c r="D29" i="5"/>
  <c r="B101" i="5"/>
  <c r="B125" i="5"/>
  <c r="B117" i="5"/>
  <c r="C45" i="5"/>
  <c r="D69" i="5"/>
  <c r="D117" i="5"/>
  <c r="B44" i="5"/>
  <c r="C92" i="5"/>
  <c r="D116" i="5"/>
  <c r="C122" i="5"/>
  <c r="B95" i="5"/>
  <c r="C52" i="5"/>
  <c r="D76" i="5"/>
  <c r="B53" i="5"/>
  <c r="B77" i="5"/>
  <c r="D39" i="5"/>
  <c r="D56" i="5"/>
  <c r="B104" i="5"/>
  <c r="C80" i="5"/>
  <c r="C104" i="5"/>
  <c r="B56" i="5"/>
  <c r="C56" i="5"/>
  <c r="B80" i="5"/>
  <c r="C32" i="5"/>
  <c r="D104" i="5"/>
  <c r="C8" i="5"/>
  <c r="D80" i="5"/>
  <c r="B8" i="5"/>
  <c r="D32" i="5"/>
  <c r="B32" i="5"/>
  <c r="D8" i="5"/>
  <c r="D84" i="5"/>
  <c r="C84" i="5"/>
  <c r="B108" i="5"/>
  <c r="D60" i="5"/>
  <c r="D63" i="5"/>
  <c r="D87" i="5"/>
  <c r="C15" i="5"/>
  <c r="B38" i="5"/>
  <c r="D86" i="5"/>
  <c r="C14" i="5"/>
  <c r="D110" i="5"/>
  <c r="C43" i="5"/>
  <c r="D67" i="5"/>
  <c r="B43" i="5"/>
  <c r="B98" i="5"/>
  <c r="B50" i="5"/>
  <c r="D122" i="5"/>
  <c r="C74" i="5"/>
  <c r="B99" i="5"/>
  <c r="D99" i="5"/>
  <c r="D51" i="5"/>
  <c r="D75" i="5"/>
  <c r="B23" i="5"/>
  <c r="C119" i="5"/>
  <c r="C95" i="5"/>
  <c r="C71" i="5"/>
  <c r="C34" i="5"/>
  <c r="B82" i="5"/>
  <c r="B42" i="5"/>
  <c r="C18" i="5"/>
  <c r="D114" i="5"/>
  <c r="D22" i="5"/>
  <c r="B22" i="5"/>
  <c r="C70" i="5"/>
  <c r="B30" i="5"/>
  <c r="D54" i="5"/>
  <c r="B78" i="5"/>
  <c r="D102" i="5"/>
  <c r="D126" i="5"/>
  <c r="C108" i="5"/>
  <c r="C12" i="5"/>
  <c r="D108" i="5"/>
  <c r="B87" i="5"/>
  <c r="C39" i="5"/>
  <c r="B63" i="5"/>
  <c r="B39" i="5"/>
  <c r="D14" i="5"/>
  <c r="B110" i="5"/>
  <c r="D38" i="5"/>
  <c r="B86" i="5"/>
  <c r="B107" i="5"/>
  <c r="B122" i="5"/>
  <c r="B119" i="5"/>
  <c r="B115" i="5"/>
  <c r="D19" i="5"/>
  <c r="C115" i="5"/>
  <c r="D115" i="5"/>
  <c r="D43" i="5"/>
  <c r="C98" i="5"/>
  <c r="D50" i="5"/>
  <c r="D98" i="5"/>
  <c r="D27" i="5"/>
  <c r="C99" i="5"/>
  <c r="B75" i="5"/>
  <c r="D23" i="5"/>
  <c r="D95" i="5"/>
  <c r="C23" i="5"/>
  <c r="C10" i="5"/>
  <c r="C114" i="5"/>
  <c r="C42" i="5"/>
  <c r="D42" i="5"/>
  <c r="B90" i="5"/>
  <c r="C46" i="5"/>
  <c r="C22" i="5"/>
  <c r="D118" i="5"/>
  <c r="C30" i="5"/>
  <c r="C78" i="5"/>
  <c r="B126" i="5"/>
  <c r="B118" i="5"/>
  <c r="B36" i="5"/>
  <c r="D12" i="5"/>
  <c r="D36" i="5"/>
  <c r="B15" i="5"/>
  <c r="B111" i="5"/>
  <c r="D111" i="5"/>
  <c r="C38" i="5"/>
  <c r="C86" i="5"/>
  <c r="B62" i="5"/>
  <c r="D62" i="5"/>
  <c r="B114" i="5"/>
  <c r="B67" i="5"/>
  <c r="D91" i="5"/>
  <c r="C91" i="5"/>
  <c r="B26" i="5"/>
  <c r="B74" i="5"/>
  <c r="C26" i="5"/>
  <c r="B51" i="5"/>
  <c r="B27" i="5"/>
  <c r="D71" i="5"/>
  <c r="B71" i="5"/>
  <c r="D105" i="5"/>
  <c r="C106" i="5"/>
  <c r="D34" i="5"/>
  <c r="D90" i="5"/>
  <c r="C90" i="5"/>
  <c r="B66" i="5"/>
  <c r="D66" i="5"/>
  <c r="D94" i="5"/>
  <c r="C118" i="5"/>
  <c r="D46" i="5"/>
  <c r="C81" i="5"/>
  <c r="D30" i="5"/>
  <c r="B54" i="5"/>
  <c r="D78" i="5"/>
  <c r="B109" i="5"/>
  <c r="B13" i="5"/>
  <c r="B61" i="5"/>
  <c r="D109" i="5"/>
  <c r="D37" i="5"/>
  <c r="C109" i="5"/>
  <c r="B85" i="5"/>
  <c r="C85" i="5"/>
  <c r="D85" i="5"/>
  <c r="D13" i="5"/>
  <c r="C13" i="5"/>
  <c r="B105" i="5"/>
  <c r="C33" i="5"/>
  <c r="D81" i="5"/>
  <c r="B33" i="5"/>
  <c r="D33" i="5"/>
  <c r="B57" i="5"/>
  <c r="B9" i="5"/>
  <c r="D57" i="5"/>
  <c r="D82" i="5"/>
  <c r="C82" i="5"/>
  <c r="B58" i="5"/>
  <c r="D58" i="5"/>
  <c r="C105" i="5"/>
  <c r="D9" i="5"/>
  <c r="D10" i="5"/>
  <c r="B10" i="5"/>
  <c r="D79" i="5"/>
  <c r="D55" i="5"/>
  <c r="B7" i="5"/>
  <c r="D103" i="5"/>
  <c r="B79" i="5"/>
  <c r="B55" i="5"/>
  <c r="B103" i="5"/>
  <c r="C103" i="5"/>
  <c r="D31" i="5"/>
  <c r="C31" i="5"/>
  <c r="C7" i="5"/>
  <c r="B31" i="5"/>
  <c r="C55" i="5"/>
  <c r="D7" i="5"/>
  <c r="C79" i="5"/>
  <c r="N38" i="1" l="1"/>
  <c r="N48" i="1"/>
  <c r="N28" i="1"/>
  <c r="N58" i="1"/>
</calcChain>
</file>

<file path=xl/sharedStrings.xml><?xml version="1.0" encoding="utf-8"?>
<sst xmlns="http://schemas.openxmlformats.org/spreadsheetml/2006/main" count="597" uniqueCount="323">
  <si>
    <t>CONTEXTO INSTITUCIONAL
Direccionamiento Estratégico</t>
  </si>
  <si>
    <r>
      <t xml:space="preserve">Factores de Contexto Externo, Interno y de Proceso </t>
    </r>
    <r>
      <rPr>
        <b/>
        <u/>
        <sz val="11"/>
        <color theme="4" tint="0.39997558519241921"/>
        <rFont val="Calibri"/>
        <family val="2"/>
      </rPr>
      <t xml:space="preserve">
</t>
    </r>
    <r>
      <rPr>
        <b/>
        <sz val="11"/>
        <color rgb="FF000000"/>
        <rFont val="Calibri"/>
        <family val="2"/>
      </rPr>
      <t xml:space="preserve">Nombre del proceso: </t>
    </r>
    <r>
      <rPr>
        <b/>
        <sz val="11"/>
        <color rgb="FF3E6CC0"/>
        <rFont val="Calibri"/>
        <family val="2"/>
      </rPr>
      <t xml:space="preserve"> Gestión Administrativa</t>
    </r>
  </si>
  <si>
    <t>CONTEXTO</t>
  </si>
  <si>
    <t>FACTORES EXTERNOS</t>
  </si>
  <si>
    <t>POLÍTICOS: Son aquellas acciones y medidas tomadas por el gobierno, que pueden incidir en
la operación y cumplimiento de metas de la Entidad.</t>
  </si>
  <si>
    <t>ECONÓMICOS: Son aquellas cuestiones económicas que pueden incidir en la Agencia, como la inflación, tasas de interés, el PIB, entre otros.</t>
  </si>
  <si>
    <t xml:space="preserve">TECNOLÓGICOS: Es uno de los factores que más cambia a través del tiempo, dado lo rápido que avanza la tecnología y pueden incidir en la Agencia. </t>
  </si>
  <si>
    <t>MEDIOAMBIENTALES: Todo lo relacionado directa o indirectamente con el medioambiente y
que pueden inferir en el funcionamiento de la entidad, como el cambio climático entre otros</t>
  </si>
  <si>
    <t>LEGALES:  Hace referencia al cumplimiento de las leyes y lo relacionado con la misionalidad
de la Agencia.</t>
  </si>
  <si>
    <t>FACTORES INTERNOS</t>
  </si>
  <si>
    <t>NORMATIVOS Y DE PROCEDIMIENTOS: Entre ellos se encuentran la normatividad propia de la Agencia y los procesos y procedimientos aplicables.</t>
  </si>
  <si>
    <t>FINANCIEROS Y FÍSICOS: Se puede referir a la adquisición, seguimiento o distribución de los recursos técnicos, tecnológicos, económicos y humanos</t>
  </si>
  <si>
    <t>TALENTO HUMANO: Se refiere al recurso humano, el manejo del personal, el tipo de liderazgo y autoridad que determina las políticas internas.</t>
  </si>
  <si>
    <t>SISTEMAS TECNOLÓGICOS: Se refiere al entorno operativo, herramientas, canales de información
y Bases de datos.</t>
  </si>
  <si>
    <t>PLANEACIÓN Y ESTRATEGIA: Se refiere a la misión, visión, objetivos de la entidad, su funcionamiento, las relaciones con otras entidades y los grupos de interés.</t>
  </si>
  <si>
    <t>COMUNICACIÓN INTERNA: Canales de comunicación entre procesos</t>
  </si>
  <si>
    <t>FACTORES PROCESO</t>
  </si>
  <si>
    <t>DISEÑO DEL PROCESO: Claridad en la descripción del alcance y objetivo del proceso.</t>
  </si>
  <si>
    <t>INTERACCIÓN CON OTROS PROCESOS: Relación precisa con otros procesos en cuanto a insumos, proveedores, productos, usuarios o clientes.</t>
  </si>
  <si>
    <t>TRANSVERSALIDAD: Procesos que determinan lineamientos necesarios para el desarrollo de todos los procesos de la entidad.</t>
  </si>
  <si>
    <t>PROCEDIMIENTOS ASOCIADOS: Pertinencia en los procedimientos que desarrollan los procesos.</t>
  </si>
  <si>
    <t>LÍDERES DEL PROCESO: Grado de autoridad y responsabilidad de los funcionarios frente al proceso.</t>
  </si>
  <si>
    <t>COMUNICACIÓN ENTRE LOS PROCESOS: Efectividad en los flujos de información determinados en la interacción de los procesos.</t>
  </si>
  <si>
    <t>CRITERIOS PARA CALIFICAR LA PROBABILIDAD</t>
  </si>
  <si>
    <t>PROBABILIDAD</t>
  </si>
  <si>
    <t>NIVEL</t>
  </si>
  <si>
    <t>DESCRIPCIÓN</t>
  </si>
  <si>
    <t>FRECUENCIA</t>
  </si>
  <si>
    <t>Rara vez</t>
  </si>
  <si>
    <t>El evento puede ocurrir solo en circunstancias excepcionales (poco comunes o anormales)</t>
  </si>
  <si>
    <t>No se ha presentado en los últimos 5 años</t>
  </si>
  <si>
    <t>Improbable</t>
  </si>
  <si>
    <t>El evento puede ocurrir en algún momento</t>
  </si>
  <si>
    <t>Al menos 1 vez en los últimos 5 años</t>
  </si>
  <si>
    <t>Posible</t>
  </si>
  <si>
    <t>El evento podrá ocurrir en cualquier momento</t>
  </si>
  <si>
    <t>Al menos 1 vez en los íltimos 2 años</t>
  </si>
  <si>
    <t>Probable</t>
  </si>
  <si>
    <t>Es viable que el evento ocurra en la mayoría de las circunstancias</t>
  </si>
  <si>
    <t>Al menos 1 vez en el último año</t>
  </si>
  <si>
    <t>Casi seguro</t>
  </si>
  <si>
    <t>Se espera que el evento ocurra en la mayoría de las circunstancias</t>
  </si>
  <si>
    <t>Más de 1 vez al año</t>
  </si>
  <si>
    <t>CRITERIOS PARA CALIFICAR EL IMPACTO</t>
  </si>
  <si>
    <t>Riesgo1</t>
  </si>
  <si>
    <t>No</t>
  </si>
  <si>
    <t>Pregunta: Si el riesgo de corrupción se materializa ….</t>
  </si>
  <si>
    <t>Respuesta</t>
  </si>
  <si>
    <t>SI= 1
NO= 0</t>
  </si>
  <si>
    <t xml:space="preserve"> ¿Afecta al grupo de funcionarios del proceso?</t>
  </si>
  <si>
    <t>¿Afecta el cumplimiento de las metas y objetivos de la dependencia?</t>
  </si>
  <si>
    <t>¿Afecta el cumplimiento de la misión de la entidad?</t>
  </si>
  <si>
    <t>¿Afecta el cumplimiento de la misión del sector al que pertenece la entidad?</t>
  </si>
  <si>
    <t>¿Genera pérdida de confianza en la entidad, afectando su reputación?</t>
  </si>
  <si>
    <t>¿Genera pérdida de recursos económicos?</t>
  </si>
  <si>
    <t>¿Afecta la generación de los productos o la prestación de servicios?</t>
  </si>
  <si>
    <t>¿Da lugar al detrimento de la calidad de vida de la comunidad por la pérdida del bien o servicio, o recurso público?</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</si>
  <si>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</si>
  <si>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</si>
  <si>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</si>
  <si>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</si>
  <si>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</si>
  <si>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</si>
  <si>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en el sector?</t>
  </si>
  <si>
    <t>¿Ocasiona lesiones físicas o pérdida de vidas humanas?</t>
  </si>
  <si>
    <t>¿Afecta la imagen regional?</t>
  </si>
  <si>
    <t>¿Afecta la Imagen nacional?</t>
  </si>
  <si>
    <t>¿Genera daño ambiental?</t>
  </si>
  <si>
    <t>Total Preguntas:</t>
  </si>
  <si>
    <t xml:space="preserve">Calificación del riesgo: </t>
  </si>
  <si>
    <t>Moderado</t>
  </si>
  <si>
    <t>0-5</t>
  </si>
  <si>
    <t xml:space="preserve">Mayor </t>
  </si>
  <si>
    <t>6-11</t>
  </si>
  <si>
    <t>Catastrofico.</t>
  </si>
  <si>
    <t>12-19</t>
  </si>
  <si>
    <t>IMPORTANTE: Si 16 o 19 son afirmativas o igual a 1, el riego es CATASTRÓFICO</t>
  </si>
  <si>
    <t>Calificación del Impacto</t>
  </si>
  <si>
    <t>Mayor</t>
  </si>
  <si>
    <t>Catastrófico</t>
  </si>
  <si>
    <r>
      <t xml:space="preserve">IDENTIFICACIÓN DE RIESGOS
</t>
    </r>
    <r>
      <rPr>
        <b/>
        <sz val="12"/>
        <rFont val="Arial"/>
        <family val="2"/>
      </rPr>
      <t>Direccionamiento Estratégico</t>
    </r>
  </si>
  <si>
    <t>PROCESO</t>
  </si>
  <si>
    <t>RIESGO</t>
  </si>
  <si>
    <t>CRITERIOS DE PROBABILIDAD E IMPACTO</t>
  </si>
  <si>
    <t>PROBABILIDAD ANTES DE CONTROLES</t>
  </si>
  <si>
    <t>IMPACTO ANTES DE CONTROLES</t>
  </si>
  <si>
    <t>VALORACIÓN ANTES DE CONTROLES
(Riesgo Inherente)</t>
  </si>
  <si>
    <t>CÓDIGO DE PROCESO</t>
  </si>
  <si>
    <t>TIPO DE PROCESO</t>
  </si>
  <si>
    <t>NOMBRE DEL PROCESO</t>
  </si>
  <si>
    <t>DESCRIPCIÓN DEL RIESGO</t>
  </si>
  <si>
    <t>CLASIFICACIÓN</t>
  </si>
  <si>
    <t>CAUSAS</t>
  </si>
  <si>
    <t>CONSECUENCIAS</t>
  </si>
  <si>
    <t>PROBABILIDAD: FRECUENCIA DE LA ACTIVIDAD</t>
  </si>
  <si>
    <t>IMPACTO: SEGÚN VALORACIÓN DE AFECTACIONES</t>
  </si>
  <si>
    <t>RC1.A</t>
  </si>
  <si>
    <t>Apoyo</t>
  </si>
  <si>
    <t>Gestión Administrativa</t>
  </si>
  <si>
    <t>Posibilidad de recibir o solicitar cualquier dadiva o beneficio a nombre propio o de terceros con el fin de sustraer bienes propiedad de la agencia</t>
  </si>
  <si>
    <t>Fraude interno</t>
  </si>
  <si>
    <t>Reporte inoportuno a la Subgerencia de Gestión Administrativa de los movimientos realizados en  bienes asignados a las dependencias responsables</t>
  </si>
  <si>
    <t>Posible detrimento patrimonial</t>
  </si>
  <si>
    <t>Sanciones impuestas por entes de control debido a diferencias en el inventario</t>
  </si>
  <si>
    <t>RC2.A</t>
  </si>
  <si>
    <t>Actividad que conlleva el riesgo se ejecuta de 24 a 500 veces por año</t>
  </si>
  <si>
    <t>Actividad que conlleva el riesgo se ejecuta mínimo 500 veces al año y máximo 5.000 por año</t>
  </si>
  <si>
    <t>Actividad que conlleva el riesgo se ejecuta mas de 5.000 veces al año.</t>
  </si>
  <si>
    <t>Probabilidad</t>
  </si>
  <si>
    <t>Extremo</t>
  </si>
  <si>
    <t>Alto</t>
  </si>
  <si>
    <t>Moderado 60%</t>
  </si>
  <si>
    <t>Mayor 80%</t>
  </si>
  <si>
    <t>Catastrófico 100%</t>
  </si>
  <si>
    <t>Impacto</t>
  </si>
  <si>
    <t>IDENTIFICACIÓN</t>
  </si>
  <si>
    <t>IMPACTO INHERENTE</t>
  </si>
  <si>
    <t>NOMBRE</t>
  </si>
  <si>
    <t>TIPO DE RIEGOS</t>
  </si>
  <si>
    <t>PROBABILIDAD INHERENTE</t>
  </si>
  <si>
    <t>PROCESOS</t>
  </si>
  <si>
    <t>CORRUPCIÓN</t>
  </si>
  <si>
    <t>ESTRATÉGICO</t>
  </si>
  <si>
    <t>DIRECCIONAMIENTO ESTRATÉGICO, SEGUIMIENTO Y EVALUACIÓN</t>
  </si>
  <si>
    <t>Muy Baja</t>
  </si>
  <si>
    <t>Leve</t>
  </si>
  <si>
    <t>MODERADO</t>
  </si>
  <si>
    <t>MISIONAL</t>
  </si>
  <si>
    <t xml:space="preserve">COMUNICACIÓN Y DIVULGACIÓN </t>
  </si>
  <si>
    <t>Baja</t>
  </si>
  <si>
    <t>Menor</t>
  </si>
  <si>
    <t>MAYOR</t>
  </si>
  <si>
    <t>APOYO</t>
  </si>
  <si>
    <t>COOPERACIÓN, ALIANZAS Y RELACIONAMIENTO</t>
  </si>
  <si>
    <t>Media</t>
  </si>
  <si>
    <t>CATASTRÓFICO</t>
  </si>
  <si>
    <t>EVALUACIÓN</t>
  </si>
  <si>
    <t>PEDAGOGÍA</t>
  </si>
  <si>
    <t>Alta</t>
  </si>
  <si>
    <t>PARTICIPACIÓN</t>
  </si>
  <si>
    <t>Muy Alta</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</si>
  <si>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</si>
  <si>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</si>
  <si>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</si>
  <si>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</si>
  <si>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</si>
  <si>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</si>
  <si>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</si>
  <si>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FUERTE</t>
  </si>
  <si>
    <t>GESTIÓN FINANCIERA</t>
  </si>
  <si>
    <t>GESTIÓN JURIDICA Y CONTRACTUAL</t>
  </si>
  <si>
    <t>DÉBIL</t>
  </si>
  <si>
    <t>SERVICIOS ADMINISTRATIVOS</t>
  </si>
  <si>
    <t>GESTIÓN DE TICS</t>
  </si>
  <si>
    <t>CONTROL DISCIPLINARIO INTERNO</t>
  </si>
  <si>
    <t>GESTIÓN DE SERVICIO A LA CIUDADANÍA</t>
  </si>
  <si>
    <t>EVALUACIÓN DEL SISTEMA DE CONTROL INTERNO</t>
  </si>
  <si>
    <t xml:space="preserve"> CONTROLES</t>
  </si>
  <si>
    <t>Tipo de Control</t>
  </si>
  <si>
    <t>Peso % Tipo de Control</t>
  </si>
  <si>
    <t>Ejecución</t>
  </si>
  <si>
    <t>Peso % Ejecución</t>
  </si>
  <si>
    <t>Documentación</t>
  </si>
  <si>
    <t>Frecuencia</t>
  </si>
  <si>
    <t>Evidencia</t>
  </si>
  <si>
    <t>Preventivo</t>
  </si>
  <si>
    <t>Automático</t>
  </si>
  <si>
    <t>Documentado</t>
  </si>
  <si>
    <t>Continua</t>
  </si>
  <si>
    <t>Con registro</t>
  </si>
  <si>
    <t>Detectivo</t>
  </si>
  <si>
    <t xml:space="preserve">Manual </t>
  </si>
  <si>
    <t>Sin documentar</t>
  </si>
  <si>
    <t>Aleatorio</t>
  </si>
  <si>
    <t>Sin registro</t>
  </si>
  <si>
    <t>Correctivo</t>
  </si>
  <si>
    <t>No se tienen controles para aplicar al impacto</t>
  </si>
  <si>
    <t>NA</t>
  </si>
  <si>
    <t>Contexto Externo</t>
  </si>
  <si>
    <t>Contexto Interno</t>
  </si>
  <si>
    <t>Proceso</t>
  </si>
  <si>
    <t>SOCIOCULTURALES: Son todos aquellos elementos que componen la sociedad como son:
cultura, religión, creencias entre otros y que pueden incidir en la Agencia</t>
  </si>
  <si>
    <t>Opción de Menejo</t>
  </si>
  <si>
    <t>REDUCIR</t>
  </si>
  <si>
    <t>ACEPTAR</t>
  </si>
  <si>
    <t>Clasificación del Riesgo</t>
  </si>
  <si>
    <t>Facrores de Riesgo</t>
  </si>
  <si>
    <t>Ejecución y administración de procesos</t>
  </si>
  <si>
    <t>Procesos</t>
  </si>
  <si>
    <t>Fraude externo</t>
  </si>
  <si>
    <t>Evento externo</t>
  </si>
  <si>
    <t>Talento humano</t>
  </si>
  <si>
    <t>Fallas tecnológicas</t>
  </si>
  <si>
    <t>Tecnología</t>
  </si>
  <si>
    <t>Relaciones laborales</t>
  </si>
  <si>
    <t>Infraestructura</t>
  </si>
  <si>
    <t>Usuarios, productos y prácticas</t>
  </si>
  <si>
    <t>Daños a activos fijos/ eventos externos</t>
  </si>
  <si>
    <r>
      <t xml:space="preserve">
DOCUMENTACIÓN DE CONTROLES PARA ADMINISTRAR EL RIESGO
</t>
    </r>
    <r>
      <rPr>
        <b/>
        <sz val="12"/>
        <rFont val="Arial"/>
        <family val="2"/>
      </rPr>
      <t>Direccionamiento Estratégico</t>
    </r>
  </si>
  <si>
    <t>PREVENIR = 15</t>
  </si>
  <si>
    <t>COMPLETA = 10</t>
  </si>
  <si>
    <r>
      <rPr>
        <b/>
        <sz val="11"/>
        <color theme="1"/>
        <rFont val="Arial"/>
        <family val="2"/>
      </rPr>
      <t>FUERTE:</t>
    </r>
    <r>
      <rPr>
        <sz val="11"/>
        <color theme="1"/>
        <rFont val="Arial"/>
        <family val="2"/>
      </rPr>
      <t xml:space="preserve"> 96-100</t>
    </r>
  </si>
  <si>
    <r>
      <rPr>
        <b/>
        <u/>
        <sz val="11"/>
        <color theme="1"/>
        <rFont val="Arial"/>
        <family val="2"/>
      </rPr>
      <t>FUERTE</t>
    </r>
    <r>
      <rPr>
        <u/>
        <sz val="11"/>
        <color theme="1"/>
        <rFont val="Arial"/>
        <family val="2"/>
      </rPr>
      <t>:</t>
    </r>
    <r>
      <rPr>
        <sz val="11"/>
        <color theme="1"/>
        <rFont val="Arial"/>
        <family val="2"/>
      </rPr>
      <t xml:space="preserve"> El Control se ejecuta de manera consistente por parte del responsable</t>
    </r>
  </si>
  <si>
    <r>
      <rPr>
        <b/>
        <sz val="11"/>
        <color theme="1"/>
        <rFont val="Arial"/>
        <family val="2"/>
      </rPr>
      <t>FUERTE:</t>
    </r>
    <r>
      <rPr>
        <sz val="11"/>
        <color theme="1"/>
        <rFont val="Arial"/>
        <family val="2"/>
      </rPr>
      <t xml:space="preserve"> 100</t>
    </r>
  </si>
  <si>
    <t>ASIGNADO = 15</t>
  </si>
  <si>
    <t>ADECUADO = 15</t>
  </si>
  <si>
    <t>OPORTUNA = 15</t>
  </si>
  <si>
    <t>DETECTAR = 10</t>
  </si>
  <si>
    <t>CONFIABLE = 15</t>
  </si>
  <si>
    <t>SE INVESTIGAN Y RESUELVEN OPORTUNAMENTE = 15</t>
  </si>
  <si>
    <t>INCOMPLETA = 5</t>
  </si>
  <si>
    <r>
      <rPr>
        <b/>
        <sz val="11"/>
        <color theme="1"/>
        <rFont val="Arial"/>
        <family val="2"/>
      </rPr>
      <t>MODERADO:</t>
    </r>
    <r>
      <rPr>
        <sz val="11"/>
        <color theme="1"/>
        <rFont val="Arial"/>
        <family val="2"/>
      </rPr>
      <t xml:space="preserve"> 86-95</t>
    </r>
  </si>
  <si>
    <r>
      <rPr>
        <b/>
        <u/>
        <sz val="11"/>
        <color theme="1"/>
        <rFont val="Arial"/>
        <family val="2"/>
      </rPr>
      <t>MODERADO</t>
    </r>
    <r>
      <rPr>
        <sz val="11"/>
        <color theme="1"/>
        <rFont val="Arial"/>
        <family val="2"/>
      </rPr>
      <t>: El control se ejecuta algunas veces por parte del responsable</t>
    </r>
  </si>
  <si>
    <r>
      <rPr>
        <b/>
        <sz val="11"/>
        <color theme="1"/>
        <rFont val="Arial"/>
        <family val="2"/>
      </rPr>
      <t>MODERADO:</t>
    </r>
    <r>
      <rPr>
        <sz val="11"/>
        <color theme="1"/>
        <rFont val="Arial"/>
        <family val="2"/>
      </rPr>
      <t xml:space="preserve"> 50</t>
    </r>
  </si>
  <si>
    <r>
      <rPr>
        <b/>
        <sz val="11"/>
        <color theme="1"/>
        <rFont val="Arial"/>
        <family val="2"/>
      </rPr>
      <t>MODERADO:</t>
    </r>
    <r>
      <rPr>
        <sz val="11"/>
        <color theme="1"/>
        <rFont val="Arial"/>
        <family val="2"/>
      </rPr>
      <t xml:space="preserve"> 50 - 99</t>
    </r>
  </si>
  <si>
    <t>NO ASIGNADO = 0</t>
  </si>
  <si>
    <t>INADECUADO = 0</t>
  </si>
  <si>
    <t>INOPORTUNA = 0</t>
  </si>
  <si>
    <t>NO ES UN CONTROL = 0</t>
  </si>
  <si>
    <t>NO CONFIABLE = 0</t>
  </si>
  <si>
    <t>NO SE INVESTIGAN Y RESUELVEN OPORTUNAMENTE = 0</t>
  </si>
  <si>
    <t>NO EXISTE = 0</t>
  </si>
  <si>
    <r>
      <rPr>
        <b/>
        <sz val="11"/>
        <color theme="1"/>
        <rFont val="Arial"/>
        <family val="2"/>
      </rPr>
      <t>DÉBIL:</t>
    </r>
    <r>
      <rPr>
        <sz val="11"/>
        <color theme="1"/>
        <rFont val="Arial"/>
        <family val="2"/>
      </rPr>
      <t xml:space="preserve"> 0-85</t>
    </r>
  </si>
  <si>
    <r>
      <rPr>
        <b/>
        <u/>
        <sz val="11"/>
        <color theme="1"/>
        <rFont val="Arial"/>
        <family val="2"/>
      </rPr>
      <t>DÉBIL:</t>
    </r>
    <r>
      <rPr>
        <sz val="11"/>
        <color theme="1"/>
        <rFont val="Arial"/>
        <family val="2"/>
      </rPr>
      <t xml:space="preserve"> El control no se ejecuta por parte del responsable</t>
    </r>
  </si>
  <si>
    <r>
      <rPr>
        <b/>
        <sz val="11"/>
        <color theme="1"/>
        <rFont val="Arial"/>
        <family val="2"/>
      </rPr>
      <t>DÉBIL:</t>
    </r>
    <r>
      <rPr>
        <sz val="11"/>
        <color theme="1"/>
        <rFont val="Arial"/>
        <family val="2"/>
      </rPr>
      <t xml:space="preserve"> 0</t>
    </r>
  </si>
  <si>
    <r>
      <rPr>
        <b/>
        <sz val="11"/>
        <color theme="1"/>
        <rFont val="Arial"/>
        <family val="2"/>
      </rPr>
      <t>DÉBIL:</t>
    </r>
    <r>
      <rPr>
        <sz val="11"/>
        <color theme="1"/>
        <rFont val="Arial"/>
        <family val="2"/>
      </rPr>
      <t xml:space="preserve"> 0 - 49</t>
    </r>
  </si>
  <si>
    <t>DISEÑO</t>
  </si>
  <si>
    <t>EJECUCIÓN</t>
  </si>
  <si>
    <t>SOLIDEZ INDIVIDUAL</t>
  </si>
  <si>
    <t>SOLIDEZ CONJUNTA</t>
  </si>
  <si>
    <t>1. RESPONSABLE</t>
  </si>
  <si>
    <t>2. PERIODICIDAD</t>
  </si>
  <si>
    <t>3. PROPÓSITO</t>
  </si>
  <si>
    <t>4. COMO SE REALIZA LA ACTIVIDAD DE CONTROL</t>
  </si>
  <si>
    <t>5. QUE PASA CON LAS OBSERVACIONES O DESVIACIONES</t>
  </si>
  <si>
    <t>6. EVIDENCIA DE LA EJECUCIÓN DEL CONTROL</t>
  </si>
  <si>
    <t>TOTAL</t>
  </si>
  <si>
    <t>RANGO DE CLASIFICACIÓN</t>
  </si>
  <si>
    <t>PUNTAJE</t>
  </si>
  <si>
    <t>APLICA PLAN DE ACCIÓN PARA FORTALECER EL CONTROL</t>
  </si>
  <si>
    <t>Residual</t>
  </si>
  <si>
    <t>CASI SEGURO</t>
  </si>
  <si>
    <t>EXTREMO</t>
  </si>
  <si>
    <t xml:space="preserve">RIESGO </t>
  </si>
  <si>
    <t>CONTROLES EXISTENTES</t>
  </si>
  <si>
    <t>¿Existe un responsable asignado a la ejecución del control?</t>
  </si>
  <si>
    <t>¿El responsable tiene la autoridad y adecuada segregación de funciones en la ejecución del contol?</t>
  </si>
  <si>
    <t>¿La oportunidad en que se ejerce el control ayuda a prevenir la mitigación del riesgo o a detectar la materialización del riego de manera oportuna?</t>
  </si>
  <si>
    <t>¿Las actividades que se desarrollan en el control realmente buscan por si sola prevenir o detectar las cusas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</si>
  <si>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</si>
  <si>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indentificadas como resultados de la ejecución del control son investigadas y resueltas de manera oportuna?</t>
  </si>
  <si>
    <t>¿Se deja evidencia o rastro de la ejecución del control, que permita a cualquier tercero con la evidencia, llegar a la misma conclusión?</t>
  </si>
  <si>
    <t xml:space="preserve">PROBABILIDAD DESPUÉS DE CONTROLES </t>
  </si>
  <si>
    <t xml:space="preserve">IMPACTO DESPUÉS DE CONTROLES </t>
  </si>
  <si>
    <t>NUEVA ZONA DE RIESGO</t>
  </si>
  <si>
    <t>PROBABLE</t>
  </si>
  <si>
    <t>ALTO</t>
  </si>
  <si>
    <t>El Subgerente de Gestión Administrativa brinda directrices en el Procedimiento de control de activos fijos, a partir del cual se realiza el seguimiento correspondiente al inventario de activos fijos, con el diligenciamiento de los formatos respectivos.</t>
  </si>
  <si>
    <t>POSIBLE</t>
  </si>
  <si>
    <t>El profesional de la Subgerencia de Gestión Administrativa analiza el estado del inventario y determina las condiciones de uso o de operabilidad de los bienes que permitan determinar una posible baja de almacen</t>
  </si>
  <si>
    <t>IMPROBABLE</t>
  </si>
  <si>
    <t>RARA VEZ</t>
  </si>
  <si>
    <t>CUADRANTES PROBABILIDAD</t>
  </si>
  <si>
    <t>RANGOS</t>
  </si>
  <si>
    <t xml:space="preserve">DE </t>
  </si>
  <si>
    <t>A</t>
  </si>
  <si>
    <r>
      <rPr>
        <b/>
        <sz val="16"/>
        <rFont val="Arial"/>
        <family val="2"/>
      </rPr>
      <t>MATRIZ DE RIESGOS DE CORRUPCIÓN</t>
    </r>
    <r>
      <rPr>
        <b/>
        <sz val="16"/>
        <rFont val="Calibri"/>
        <family val="2"/>
        <scheme val="minor"/>
      </rPr>
      <t xml:space="preserve">
</t>
    </r>
    <r>
      <rPr>
        <b/>
        <sz val="12"/>
        <rFont val="Arial"/>
        <family val="2"/>
      </rPr>
      <t>Direccionamiento Estratégico</t>
    </r>
  </si>
  <si>
    <t>CÓDIGO:</t>
  </si>
  <si>
    <t>F2_G1_DE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</si>
  <si>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</si>
  <si>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</si>
  <si>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</si>
  <si>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</si>
  <si>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</si>
  <si>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</si>
  <si>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</si>
  <si>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</si>
  <si>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</si>
  <si>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</si>
  <si>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</si>
  <si>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 xml:space="preserve">PROBABILIDAD </t>
  </si>
  <si>
    <t>IMPACTO</t>
  </si>
  <si>
    <t>RIESGO RESIDUAL</t>
  </si>
  <si>
    <t>OPCIÓN MANEJO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</si>
  <si>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</si>
  <si>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</si>
  <si>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</si>
  <si>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</si>
  <si>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</si>
  <si>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</si>
  <si>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</si>
  <si>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</si>
  <si>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</si>
  <si>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</si>
  <si>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</si>
  <si>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</si>
  <si>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</si>
  <si>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</si>
  <si>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Realizar una campaña de sensibilización a los colaboradores sobre los diferentes reportes a realizar ante el manejo de los bienes devolutivos</t>
  </si>
  <si>
    <t xml:space="preserve"> 1. Elaborar propuesta de campaña con los aspectos que se deben tener en cuenta
2. Revisar propuesta con la Oficina de Comunicaciones
3. Emitir las piezas comunicativas mediante correos masivos</t>
  </si>
  <si>
    <t>1. 31/03/2025
2. 30/04/2025
3. 31/05/2025</t>
  </si>
  <si>
    <t xml:space="preserve"> 1. Documento propuesta de campaña 
2. Soporte de aprobación de propuesta
3. Piezas comunicativas, correos electrónicos</t>
  </si>
  <si>
    <t xml:space="preserve">Reporte de diferencias en toma de inventario/ Total de bienes *100
</t>
  </si>
  <si>
    <t>MAPA DE RIESGOS DE CORRUPCIÓN
Direccionamiento Estratégico</t>
  </si>
  <si>
    <t>Nivel de Riesgo</t>
  </si>
  <si>
    <t>Rara Vez</t>
  </si>
  <si>
    <t>MATRIZ DE VALORACIÓN DE RIESGOS DESPUES DE CONTROLES</t>
  </si>
  <si>
    <t>CATASTROFICO</t>
  </si>
  <si>
    <t xml:space="preserve">Falta de directrices para el manejo y control de los bienes recibidos por donaciones 
</t>
  </si>
  <si>
    <t xml:space="preserve">Uso indebido que se le den a los bienes recibidos en donación </t>
  </si>
  <si>
    <t xml:space="preserve">El Subgerente de Gestión Administrativa brinda directrices en el Procedimiento de control de activos fijos, a partir del cual se realiza el ingreso y registro de los bienes recibidos en donación al almacen y como soporte el comprobante de ingreso </t>
  </si>
  <si>
    <t xml:space="preserve">1. Comité Directivo
2. Profesional Subgerencia de Gestión Administrativa 
3. Profesional Subgerencia de Gestión Administrativa </t>
  </si>
  <si>
    <t>Posibilidad de recibir o solicitar cualquier dadiva o beneficio a nombre propio o de terceros con el fin de no ingresar al almacen bienes recibidos por donaciones.</t>
  </si>
  <si>
    <t>Número de bienes registrados por donación en el Módulo de Activos Fijos
/ Número total de elementos reportados y oficializados por donaciones*100</t>
  </si>
  <si>
    <t>Realizar seguimiento a las donaciones realizadas a la entidad, desde su aprobación en Comite Directivo hasta la emisión del reporte de inventario que indica su estado (abarcando el ingreso al almacén y la entrega para su uso correspondiente)</t>
  </si>
  <si>
    <t xml:space="preserve">1. Registrar en actas del Comité Drectivo la aprobación de las donaciones que se realicen a la Agencia
2. Realizar los comprobantes de ingreso al almacen y diligenciar el Acta de Entrega y Recepción de Bienes, con el fin de conservar las evidencias correspondientes de cada donación
3. Realizar reporte de inventarios, con el fin de llevar el control de los diferentes bienes recibidos como donación </t>
  </si>
  <si>
    <t>1, 2, 3
30/06/2024
31/10/2024</t>
  </si>
  <si>
    <t>1. Actas del Comité Directivo con registro de aprobación de donaciones
2. Comprobantes de ingreso al almacen y Actas de Entrega y Recepción de Bienes
3. Reporte de inventarios</t>
  </si>
  <si>
    <t>1 y 2 Profesional Subgerencia de Gestión Administrativa 
3. Subgerente Gestión Administrativa</t>
  </si>
  <si>
    <t>Mapa de Riesgos Inherente 2025:</t>
  </si>
  <si>
    <t>Mapa de Riesgos Residual 2025: Despues de la identificación de Controles existentes</t>
  </si>
  <si>
    <t>De acuerdo con la fecha establecida en la comunicación de seguimiento a riesgos de la vigencia.</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</si>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</sst>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2" formatCode="_-&quot;$&quot;\ * #,##0_-;\-&quot;$&quot;\ * #,##0_-;_-&quot;$&quot;\ * &quot;-&quot;_-;_-@_-"/>
  </numFmts>
  <fonts count="62" x14ac:knownFonts="1">
    <font>
      <sz val="11"/>
      <color theme="1"/>
      <name val="Calibri"/>
      <family val="2"/>
      <scheme val="minor"/>
    </font>
    <font>
      <b/>
      <sz val="11"/>
      <color theme="1"/>
      <name val="Calibri"/>
      <family val="2"/>
      <scheme val="minor"/>
    </font>
    <font>
      <sz val="10"/>
      <name val="Arial Narrow"/>
      <family val="2"/>
    </font>
    <font>
      <sz val="11"/>
      <name val="Arial Narrow"/>
      <family val="2"/>
    </font>
    <font>
      <b/>
      <sz val="11"/>
      <name val="Arial Narrow"/>
      <family val="2"/>
    </font>
    <font>
      <b/>
      <sz val="14"/>
      <name val="Arial Narrow"/>
      <family val="2"/>
    </font>
    <font>
      <b/>
      <sz val="11"/>
      <color theme="0"/>
      <name val="Calibri"/>
      <family val="2"/>
      <scheme val="minor"/>
    </font>
    <font>
      <b/>
      <sz val="11"/>
      <name val="Calibri"/>
      <family val="2"/>
    </font>
    <font>
      <sz val="11"/>
      <name val="Calibri"/>
      <family val="2"/>
    </font>
    <font>
      <b/>
      <sz val="11"/>
      <color theme="0"/>
      <name val="Calibri"/>
      <family val="2"/>
    </font>
    <font>
      <b/>
      <sz val="14"/>
      <color theme="0"/>
      <name val="Calibri"/>
      <family val="2"/>
      <scheme val="minor"/>
    </font>
    <font>
      <b/>
      <sz val="11"/>
      <name val="Calibri"/>
      <family val="2"/>
      <scheme val="minor"/>
    </font>
    <font>
      <b/>
      <sz val="16"/>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11"/>
      <color theme="0"/>
      <name val="Arial"/>
      <family val="2"/>
    </font>
    <font>
      <b/>
      <sz val="14"/>
      <name val="Calibri"/>
      <family val="2"/>
      <scheme val="minor"/>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sz val="11"/>
      <color rgb="FF000000"/>
      <name val="Calibri"/>
      <family val="2"/>
      <scheme val="minor"/>
    </font>
    <font>
      <sz val="9"/>
      <color rgb="FF000000"/>
      <name val="Arial"/>
      <family val="2"/>
    </font>
    <font>
      <b/>
      <sz val="11"/>
      <color theme="1"/>
      <name val="Arial"/>
      <family val="2"/>
    </font>
    <font>
      <b/>
      <u/>
      <sz val="11"/>
      <color theme="1"/>
      <name val="Arial"/>
      <family val="2"/>
    </font>
    <font>
      <u/>
      <sz val="11"/>
      <color theme="1"/>
      <name val="Arial"/>
      <family val="2"/>
    </font>
    <font>
      <b/>
      <sz val="11"/>
      <color indexed="8"/>
      <name val="Arial"/>
      <family val="2"/>
    </font>
    <font>
      <b/>
      <u/>
      <sz val="11"/>
      <color theme="4" tint="0.39997558519241921"/>
      <name val="Calibri"/>
      <family val="2"/>
    </font>
    <font>
      <sz val="9"/>
      <name val="Arial"/>
      <family val="2"/>
    </font>
    <font>
      <b/>
      <sz val="11"/>
      <color theme="4" tint="-0.249977111117893"/>
      <name val="Arial"/>
      <family val="2"/>
    </font>
    <font>
      <b/>
      <sz val="16"/>
      <name val="Calibri"/>
      <family val="2"/>
    </font>
    <font>
      <b/>
      <sz val="14"/>
      <color theme="1"/>
      <name val="Calibri"/>
      <family val="2"/>
      <scheme val="minor"/>
    </font>
    <font>
      <b/>
      <sz val="11"/>
      <color theme="4" tint="0.39997558519241921"/>
      <name val="Arial"/>
      <family val="2"/>
    </font>
    <font>
      <sz val="11"/>
      <name val="Calibri"/>
      <family val="2"/>
      <scheme val="minor"/>
    </font>
    <font>
      <b/>
      <sz val="14"/>
      <name val="Arial"/>
      <family val="2"/>
    </font>
    <font>
      <b/>
      <sz val="5"/>
      <name val="Arial"/>
      <family val="2"/>
    </font>
    <font>
      <b/>
      <sz val="9"/>
      <color theme="1"/>
      <name val="Arial"/>
      <family val="2"/>
    </font>
    <font>
      <b/>
      <sz val="18"/>
      <name val="Calibri"/>
      <family val="2"/>
    </font>
  </fonts>
  <fills count="24">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66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rgb="FF002060"/>
        <bgColor indexed="64"/>
      </patternFill>
    </fill>
    <fill>
      <patternFill patternType="solid">
        <fgColor theme="5" tint="0.59999389629810485"/>
        <bgColor indexed="64"/>
      </patternFill>
    </fill>
    <fill>
      <patternFill patternType="solid">
        <fgColor rgb="FFF8CBAD"/>
        <bgColor indexed="64"/>
      </patternFill>
    </fill>
    <fill>
      <patternFill patternType="solid">
        <fgColor theme="8" tint="0.79998168889431442"/>
        <bgColor indexed="64"/>
      </patternFill>
    </fill>
  </fills>
  <borders count="7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0" fontId="13" fillId="0" borderId="0"/>
    <xf numFmtId="42" fontId="34" fillId="0" borderId="0" applyFont="0" applyFill="0" applyBorder="0" applyAlignment="0" applyProtection="0"/>
  </cellStyleXfs>
  <cellXfs count="480">
    <xf numFmtId="0" fontId="0" fillId="0" borderId="0" xfId="0"/>
    <xf numFmtId="0" fontId="0" fillId="0" borderId="0" xfId="0" applyAlignment="1">
      <alignment vertical="center"/>
    </xf>
    <xf numFmtId="0" fontId="0" fillId="0" borderId="2" xfId="0" applyBorder="1" applyAlignment="1">
      <alignment vertical="center"/>
    </xf>
    <xf numFmtId="0" fontId="1" fillId="3" borderId="10" xfId="0" applyFont="1" applyFill="1" applyBorder="1" applyAlignment="1">
      <alignment horizontal="center" vertical="center"/>
    </xf>
    <xf numFmtId="0" fontId="1" fillId="3" borderId="36" xfId="0" applyFont="1" applyFill="1" applyBorder="1" applyAlignment="1">
      <alignment horizontal="center" vertical="center"/>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10" xfId="0" applyFill="1" applyBorder="1" applyAlignment="1">
      <alignment vertical="center" wrapText="1"/>
    </xf>
    <xf numFmtId="0" fontId="0" fillId="2" borderId="2" xfId="0" applyFill="1" applyBorder="1" applyAlignment="1">
      <alignmen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5" borderId="16" xfId="0" applyFill="1" applyBorder="1" applyAlignment="1">
      <alignment vertical="center" wrapText="1"/>
    </xf>
    <xf numFmtId="0" fontId="0" fillId="5" borderId="15" xfId="0" applyFill="1" applyBorder="1" applyAlignment="1">
      <alignment vertical="center" wrapText="1"/>
    </xf>
    <xf numFmtId="0" fontId="2" fillId="6" borderId="0" xfId="0" applyFont="1" applyFill="1" applyAlignment="1">
      <alignment vertical="center"/>
    </xf>
    <xf numFmtId="0" fontId="2" fillId="6" borderId="0" xfId="0" applyFont="1" applyFill="1" applyAlignment="1">
      <alignment horizontal="centerContinuous" vertical="center"/>
    </xf>
    <xf numFmtId="0" fontId="4" fillId="6" borderId="0" xfId="0" applyFont="1" applyFill="1" applyAlignment="1">
      <alignment horizontal="center" vertical="center" wrapText="1"/>
    </xf>
    <xf numFmtId="0" fontId="3" fillId="6" borderId="0" xfId="0" applyFont="1" applyFill="1" applyAlignment="1">
      <alignment horizontal="left" vertical="center" wrapText="1"/>
    </xf>
    <xf numFmtId="0" fontId="0" fillId="4" borderId="10" xfId="0" applyFill="1" applyBorder="1" applyAlignment="1">
      <alignment vertical="center" wrapText="1"/>
    </xf>
    <xf numFmtId="0" fontId="0" fillId="5" borderId="10" xfId="0" applyFill="1" applyBorder="1" applyAlignment="1">
      <alignment vertical="center" wrapText="1"/>
    </xf>
    <xf numFmtId="0" fontId="7" fillId="0" borderId="0" xfId="0" applyFont="1" applyAlignment="1">
      <alignment horizontal="center"/>
    </xf>
    <xf numFmtId="0" fontId="8" fillId="0" borderId="0" xfId="0" applyFont="1" applyAlignment="1">
      <alignment horizontal="centerContinuous" vertical="center" wrapText="1"/>
    </xf>
    <xf numFmtId="0" fontId="8" fillId="0" borderId="0" xfId="0" applyFont="1"/>
    <xf numFmtId="0" fontId="8" fillId="0" borderId="0" xfId="0" applyFont="1" applyAlignment="1">
      <alignment vertical="center" wrapText="1"/>
    </xf>
    <xf numFmtId="0" fontId="8" fillId="0" borderId="0" xfId="0" applyFont="1" applyAlignment="1">
      <alignment horizontal="left"/>
    </xf>
    <xf numFmtId="0" fontId="8" fillId="4" borderId="2" xfId="0" applyFont="1" applyFill="1" applyBorder="1" applyAlignment="1">
      <alignment horizontal="center" vertical="center"/>
    </xf>
    <xf numFmtId="0" fontId="9"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0" fillId="6" borderId="0" xfId="0" applyFill="1" applyAlignment="1">
      <alignment horizontal="center" vertical="center"/>
    </xf>
    <xf numFmtId="0" fontId="0" fillId="6"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11" fillId="6"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39" xfId="0" applyFont="1" applyBorder="1" applyAlignment="1">
      <alignment horizontal="center" vertical="center" wrapText="1"/>
    </xf>
    <xf numFmtId="0" fontId="0" fillId="0" borderId="2" xfId="0" applyBorder="1" applyAlignment="1">
      <alignment wrapText="1"/>
    </xf>
    <xf numFmtId="0" fontId="7" fillId="0" borderId="29" xfId="0" applyFont="1" applyBorder="1" applyAlignment="1">
      <alignment horizontal="center" vertical="center" wrapText="1"/>
    </xf>
    <xf numFmtId="0" fontId="0" fillId="0" borderId="43" xfId="0" applyBorder="1" applyAlignment="1">
      <alignment vertical="center"/>
    </xf>
    <xf numFmtId="0" fontId="13" fillId="0" borderId="0" xfId="1"/>
    <xf numFmtId="0" fontId="13" fillId="0" borderId="0" xfId="1" applyAlignment="1">
      <alignment horizontal="center" vertical="center" wrapText="1"/>
    </xf>
    <xf numFmtId="0" fontId="19" fillId="0" borderId="0" xfId="1" applyFont="1"/>
    <xf numFmtId="0" fontId="24" fillId="0" borderId="0" xfId="0" applyFont="1" applyAlignment="1">
      <alignment vertical="center" wrapText="1"/>
    </xf>
    <xf numFmtId="0" fontId="25" fillId="0" borderId="0" xfId="0" applyFont="1" applyAlignment="1">
      <alignment vertical="center"/>
    </xf>
    <xf numFmtId="0" fontId="25" fillId="6" borderId="0" xfId="0" applyFont="1" applyFill="1" applyAlignment="1">
      <alignment horizontal="center" vertical="center"/>
    </xf>
    <xf numFmtId="0" fontId="25" fillId="6" borderId="0" xfId="0" applyFont="1" applyFill="1" applyAlignment="1">
      <alignment vertical="center"/>
    </xf>
    <xf numFmtId="0" fontId="26" fillId="6" borderId="0" xfId="0" applyFont="1" applyFill="1" applyAlignment="1">
      <alignment vertical="center"/>
    </xf>
    <xf numFmtId="0" fontId="25" fillId="0" borderId="0" xfId="0" applyFont="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30" fillId="0" borderId="0" xfId="0" applyFont="1" applyAlignment="1">
      <alignment horizontal="center" vertical="center"/>
    </xf>
    <xf numFmtId="0" fontId="0" fillId="0" borderId="0" xfId="0" applyAlignment="1">
      <alignment vertical="center" wrapText="1"/>
    </xf>
    <xf numFmtId="0" fontId="33" fillId="0" borderId="0" xfId="0" applyFont="1" applyAlignment="1">
      <alignment horizontal="justify" vertical="center" wrapText="1"/>
    </xf>
    <xf numFmtId="0" fontId="8" fillId="0" borderId="0" xfId="0" applyFont="1" applyAlignment="1">
      <alignment horizontal="center" vertical="center" wrapText="1"/>
    </xf>
    <xf numFmtId="0" fontId="20" fillId="0" borderId="0" xfId="0" applyFont="1" applyAlignment="1">
      <alignment horizontal="center" vertical="center" wrapText="1"/>
    </xf>
    <xf numFmtId="0" fontId="35" fillId="0" borderId="0" xfId="0" applyFont="1"/>
    <xf numFmtId="0" fontId="35" fillId="0" borderId="0" xfId="0" applyFont="1" applyAlignment="1">
      <alignment vertical="center"/>
    </xf>
    <xf numFmtId="0" fontId="35" fillId="9" borderId="27" xfId="0" applyFont="1" applyFill="1" applyBorder="1" applyAlignment="1">
      <alignment horizontal="center" vertical="center"/>
    </xf>
    <xf numFmtId="0" fontId="35" fillId="0" borderId="1" xfId="0" applyFont="1" applyBorder="1" applyAlignment="1">
      <alignment horizontal="left" vertical="center" wrapText="1"/>
    </xf>
    <xf numFmtId="9" fontId="31" fillId="0" borderId="28" xfId="0" applyNumberFormat="1" applyFont="1" applyBorder="1" applyAlignment="1">
      <alignment horizontal="center" vertical="center"/>
    </xf>
    <xf numFmtId="0" fontId="35" fillId="7" borderId="22" xfId="0" applyFont="1" applyFill="1" applyBorder="1" applyAlignment="1">
      <alignment horizontal="center" vertical="center"/>
    </xf>
    <xf numFmtId="9" fontId="31" fillId="0" borderId="23" xfId="0" applyNumberFormat="1" applyFont="1" applyBorder="1" applyAlignment="1">
      <alignment horizontal="center" vertical="center"/>
    </xf>
    <xf numFmtId="0" fontId="35" fillId="10" borderId="22" xfId="0" applyFont="1" applyFill="1" applyBorder="1" applyAlignment="1">
      <alignment horizontal="center" vertical="center"/>
    </xf>
    <xf numFmtId="0" fontId="35" fillId="11" borderId="22" xfId="0" applyFont="1" applyFill="1" applyBorder="1" applyAlignment="1">
      <alignment horizontal="center" vertical="center"/>
    </xf>
    <xf numFmtId="0" fontId="37" fillId="2" borderId="24" xfId="0" applyFont="1" applyFill="1" applyBorder="1" applyAlignment="1">
      <alignment horizontal="center" vertical="center"/>
    </xf>
    <xf numFmtId="9" fontId="31" fillId="0" borderId="26" xfId="0" applyNumberFormat="1" applyFont="1" applyBorder="1" applyAlignment="1">
      <alignment horizontal="center" vertical="center"/>
    </xf>
    <xf numFmtId="0" fontId="21" fillId="8" borderId="22" xfId="0" applyFont="1" applyFill="1" applyBorder="1" applyAlignment="1">
      <alignment horizontal="center" vertical="center"/>
    </xf>
    <xf numFmtId="0" fontId="21" fillId="8" borderId="23" xfId="0" applyFont="1" applyFill="1" applyBorder="1" applyAlignment="1">
      <alignment horizontal="center" vertical="center"/>
    </xf>
    <xf numFmtId="0" fontId="36" fillId="12" borderId="22" xfId="0" applyFont="1" applyFill="1" applyBorder="1" applyAlignment="1">
      <alignment horizontal="center" vertical="center"/>
    </xf>
    <xf numFmtId="0" fontId="36" fillId="13" borderId="22" xfId="0" applyFont="1" applyFill="1" applyBorder="1" applyAlignment="1">
      <alignment horizontal="center" vertical="center"/>
    </xf>
    <xf numFmtId="0" fontId="36" fillId="14" borderId="22" xfId="0" applyFont="1" applyFill="1" applyBorder="1" applyAlignment="1">
      <alignment horizontal="center" vertical="center"/>
    </xf>
    <xf numFmtId="0" fontId="36" fillId="15" borderId="22" xfId="0" applyFont="1" applyFill="1" applyBorder="1" applyAlignment="1">
      <alignment horizontal="center" vertical="center"/>
    </xf>
    <xf numFmtId="0" fontId="37" fillId="16" borderId="24" xfId="0" applyFont="1" applyFill="1" applyBorder="1" applyAlignment="1">
      <alignment horizontal="center" vertical="center"/>
    </xf>
    <xf numFmtId="0" fontId="1" fillId="4" borderId="2" xfId="0" applyFont="1" applyFill="1" applyBorder="1"/>
    <xf numFmtId="9" fontId="36" fillId="14" borderId="43" xfId="0" applyNumberFormat="1" applyFont="1" applyFill="1" applyBorder="1" applyAlignment="1">
      <alignment horizontal="center" vertical="center"/>
    </xf>
    <xf numFmtId="9" fontId="36" fillId="15" borderId="43" xfId="0" applyNumberFormat="1" applyFont="1" applyFill="1" applyBorder="1" applyAlignment="1">
      <alignment horizontal="center" vertical="center"/>
    </xf>
    <xf numFmtId="9" fontId="37" fillId="16" borderId="44" xfId="0" applyNumberFormat="1" applyFont="1" applyFill="1" applyBorder="1" applyAlignment="1">
      <alignment horizontal="center" vertical="center"/>
    </xf>
    <xf numFmtId="0" fontId="9" fillId="0" borderId="0" xfId="0" applyFont="1"/>
    <xf numFmtId="0" fontId="8" fillId="18" borderId="2" xfId="0" applyFont="1" applyFill="1" applyBorder="1" applyAlignment="1">
      <alignment horizontal="center" vertical="center"/>
    </xf>
    <xf numFmtId="0" fontId="38" fillId="17" borderId="2" xfId="0" applyFont="1" applyFill="1" applyBorder="1" applyAlignment="1">
      <alignment horizontal="center" vertical="center"/>
    </xf>
    <xf numFmtId="9" fontId="0" fillId="0" borderId="0" xfId="0" applyNumberFormat="1"/>
    <xf numFmtId="0" fontId="0" fillId="0" borderId="5" xfId="0" applyBorder="1"/>
    <xf numFmtId="0" fontId="31" fillId="0" borderId="0" xfId="0" applyFont="1" applyAlignment="1">
      <alignment horizontal="center" vertical="center"/>
    </xf>
    <xf numFmtId="0" fontId="29" fillId="0" borderId="0" xfId="0" applyFont="1" applyAlignment="1">
      <alignment wrapText="1"/>
    </xf>
    <xf numFmtId="0" fontId="38" fillId="17" borderId="21" xfId="0" applyFont="1" applyFill="1" applyBorder="1" applyAlignment="1">
      <alignment horizontal="center" vertical="center"/>
    </xf>
    <xf numFmtId="0" fontId="38" fillId="17" borderId="23" xfId="0" applyFont="1" applyFill="1" applyBorder="1" applyAlignment="1">
      <alignment horizontal="center" vertical="center"/>
    </xf>
    <xf numFmtId="0" fontId="38" fillId="17" borderId="26" xfId="0" applyFont="1" applyFill="1" applyBorder="1" applyAlignment="1">
      <alignment horizontal="center" vertical="center"/>
    </xf>
    <xf numFmtId="0" fontId="41" fillId="14" borderId="35" xfId="0" applyFont="1" applyFill="1" applyBorder="1" applyAlignment="1">
      <alignment horizontal="center" vertical="center"/>
    </xf>
    <xf numFmtId="0" fontId="41" fillId="15" borderId="35" xfId="0" applyFont="1" applyFill="1" applyBorder="1" applyAlignment="1">
      <alignment horizontal="center" vertical="center"/>
    </xf>
    <xf numFmtId="0" fontId="39" fillId="16" borderId="31" xfId="0" applyFont="1" applyFill="1" applyBorder="1" applyAlignment="1">
      <alignment horizontal="center" vertical="center"/>
    </xf>
    <xf numFmtId="0" fontId="42" fillId="17" borderId="2" xfId="0" applyFont="1" applyFill="1" applyBorder="1" applyAlignment="1">
      <alignment horizontal="center" vertical="center"/>
    </xf>
    <xf numFmtId="0" fontId="43" fillId="18" borderId="2" xfId="0" applyFont="1" applyFill="1" applyBorder="1" applyAlignment="1">
      <alignment horizontal="center" vertical="center"/>
    </xf>
    <xf numFmtId="0" fontId="43" fillId="4" borderId="2" xfId="0" applyFont="1" applyFill="1" applyBorder="1" applyAlignment="1">
      <alignment horizontal="center" vertical="center"/>
    </xf>
    <xf numFmtId="0" fontId="44" fillId="0" borderId="0" xfId="0" applyFont="1" applyAlignment="1">
      <alignment vertical="center"/>
    </xf>
    <xf numFmtId="0" fontId="31" fillId="0" borderId="2" xfId="0" applyFont="1" applyBorder="1" applyAlignment="1">
      <alignment horizontal="center" vertical="center" wrapText="1"/>
    </xf>
    <xf numFmtId="0" fontId="6" fillId="20" borderId="2" xfId="0" applyFont="1" applyFill="1" applyBorder="1" applyAlignment="1">
      <alignment horizontal="center" vertical="center"/>
    </xf>
    <xf numFmtId="0" fontId="6" fillId="20" borderId="2" xfId="0" applyFont="1" applyFill="1" applyBorder="1" applyAlignment="1">
      <alignment horizontal="center" vertical="center" wrapText="1"/>
    </xf>
    <xf numFmtId="0" fontId="45" fillId="0" borderId="2" xfId="0" applyFont="1" applyBorder="1" applyAlignment="1">
      <alignment horizontal="center" vertical="center"/>
    </xf>
    <xf numFmtId="0" fontId="45" fillId="0" borderId="2" xfId="0" applyFont="1" applyBorder="1" applyAlignment="1" applyProtection="1">
      <alignment horizontal="center" vertical="center"/>
      <protection locked="0"/>
    </xf>
    <xf numFmtId="0" fontId="45" fillId="21" borderId="2" xfId="0" applyFont="1" applyFill="1" applyBorder="1" applyAlignment="1">
      <alignment horizontal="center" vertical="center"/>
    </xf>
    <xf numFmtId="0" fontId="45" fillId="21" borderId="2" xfId="0" applyFont="1" applyFill="1" applyBorder="1" applyAlignment="1" applyProtection="1">
      <alignment horizontal="center" vertical="center"/>
      <protection locked="0"/>
    </xf>
    <xf numFmtId="0" fontId="0" fillId="21" borderId="2" xfId="0" applyFill="1" applyBorder="1" applyAlignment="1">
      <alignment horizontal="center"/>
    </xf>
    <xf numFmtId="0" fontId="1" fillId="0" borderId="2" xfId="0" applyFont="1" applyBorder="1" applyAlignment="1" applyProtection="1">
      <alignment horizontal="center"/>
      <protection locked="0"/>
    </xf>
    <xf numFmtId="0" fontId="1" fillId="0" borderId="2" xfId="0" applyFont="1" applyBorder="1"/>
    <xf numFmtId="0" fontId="0" fillId="0" borderId="7" xfId="0" applyBorder="1"/>
    <xf numFmtId="0" fontId="1" fillId="0" borderId="8" xfId="0" applyFont="1" applyBorder="1" applyAlignment="1">
      <alignment horizontal="center"/>
    </xf>
    <xf numFmtId="49" fontId="1" fillId="0" borderId="8" xfId="0" applyNumberFormat="1" applyFont="1" applyBorder="1" applyAlignment="1">
      <alignment horizontal="center"/>
    </xf>
    <xf numFmtId="49" fontId="1" fillId="0" borderId="7" xfId="0" applyNumberFormat="1" applyFont="1" applyBorder="1" applyAlignment="1">
      <alignment horizontal="center"/>
    </xf>
    <xf numFmtId="0" fontId="0" fillId="4" borderId="0" xfId="0" applyFill="1"/>
    <xf numFmtId="0" fontId="8" fillId="0" borderId="2" xfId="0" quotePrefix="1" applyFont="1" applyBorder="1" applyAlignment="1">
      <alignment vertical="center" wrapText="1"/>
    </xf>
    <xf numFmtId="0" fontId="8" fillId="0" borderId="1" xfId="0" quotePrefix="1" applyFont="1" applyBorder="1" applyAlignment="1">
      <alignment vertical="center" wrapText="1"/>
    </xf>
    <xf numFmtId="0" fontId="1" fillId="0" borderId="1" xfId="0" applyFont="1" applyBorder="1" applyAlignment="1" applyProtection="1">
      <alignment horizontal="center"/>
      <protection locked="0"/>
    </xf>
    <xf numFmtId="0" fontId="46" fillId="0" borderId="2" xfId="0" applyFont="1" applyBorder="1" applyAlignment="1">
      <alignment vertical="center"/>
    </xf>
    <xf numFmtId="0" fontId="46" fillId="0" borderId="2" xfId="0" applyFont="1" applyBorder="1" applyAlignment="1">
      <alignment vertical="center" wrapText="1"/>
    </xf>
    <xf numFmtId="0" fontId="46" fillId="22" borderId="2" xfId="0" applyFont="1" applyFill="1" applyBorder="1" applyAlignment="1">
      <alignment vertical="center"/>
    </xf>
    <xf numFmtId="0" fontId="31" fillId="0" borderId="25" xfId="0" applyFont="1" applyBorder="1" applyAlignment="1">
      <alignment horizontal="center" vertical="center" wrapText="1"/>
    </xf>
    <xf numFmtId="0" fontId="6" fillId="19" borderId="0" xfId="0" applyFont="1" applyFill="1"/>
    <xf numFmtId="0" fontId="6" fillId="19" borderId="0" xfId="0" applyFont="1" applyFill="1" applyAlignment="1">
      <alignment wrapText="1"/>
    </xf>
    <xf numFmtId="0" fontId="8" fillId="0" borderId="11" xfId="0" applyFont="1" applyBorder="1"/>
    <xf numFmtId="0" fontId="8" fillId="0" borderId="20" xfId="0" quotePrefix="1" applyFont="1" applyBorder="1" applyAlignment="1">
      <alignment vertical="center" wrapText="1"/>
    </xf>
    <xf numFmtId="0" fontId="8" fillId="0" borderId="25" xfId="0" quotePrefix="1" applyFont="1" applyBorder="1" applyAlignment="1">
      <alignment vertical="center" wrapText="1"/>
    </xf>
    <xf numFmtId="0" fontId="31" fillId="0" borderId="4" xfId="0" applyFont="1" applyBorder="1" applyAlignment="1">
      <alignment horizontal="center" vertical="center" wrapText="1"/>
    </xf>
    <xf numFmtId="0" fontId="8" fillId="0" borderId="4" xfId="0" quotePrefix="1" applyFont="1" applyBorder="1" applyAlignment="1">
      <alignment vertical="center" wrapText="1"/>
    </xf>
    <xf numFmtId="0" fontId="35" fillId="0" borderId="2" xfId="0" applyFont="1" applyBorder="1" applyAlignment="1">
      <alignment horizontal="center" vertical="center"/>
    </xf>
    <xf numFmtId="0" fontId="35" fillId="0" borderId="2" xfId="0" applyFont="1" applyBorder="1" applyAlignment="1">
      <alignment horizontal="center" vertical="center" wrapText="1"/>
    </xf>
    <xf numFmtId="0" fontId="35" fillId="0" borderId="2" xfId="0" applyFont="1" applyBorder="1" applyAlignment="1">
      <alignment vertical="center"/>
    </xf>
    <xf numFmtId="0" fontId="35" fillId="0" borderId="0" xfId="0" applyFont="1" applyAlignment="1">
      <alignment horizontal="center" vertical="center"/>
    </xf>
    <xf numFmtId="0" fontId="35" fillId="0" borderId="2" xfId="0" applyFont="1" applyBorder="1" applyAlignment="1">
      <alignment vertical="center" wrapText="1"/>
    </xf>
    <xf numFmtId="0" fontId="31" fillId="0" borderId="2" xfId="0" applyFont="1" applyBorder="1" applyAlignment="1">
      <alignment vertical="center"/>
    </xf>
    <xf numFmtId="0" fontId="35" fillId="0" borderId="2" xfId="0" applyFont="1" applyBorder="1"/>
    <xf numFmtId="0" fontId="21" fillId="20" borderId="2" xfId="0" applyFont="1" applyFill="1" applyBorder="1" applyAlignment="1">
      <alignment horizontal="center" vertical="center"/>
    </xf>
    <xf numFmtId="0" fontId="32" fillId="0" borderId="0" xfId="0" applyFont="1" applyAlignment="1">
      <alignment vertical="center"/>
    </xf>
    <xf numFmtId="0" fontId="31" fillId="0" borderId="2" xfId="0" applyFont="1" applyBorder="1" applyAlignment="1">
      <alignment horizontal="center" vertical="center"/>
    </xf>
    <xf numFmtId="0" fontId="35" fillId="0" borderId="4" xfId="0" applyFont="1" applyBorder="1" applyAlignment="1">
      <alignment horizontal="center"/>
    </xf>
    <xf numFmtId="0" fontId="35" fillId="0" borderId="4" xfId="0" applyFont="1" applyBorder="1" applyAlignment="1">
      <alignment horizontal="center" vertical="center"/>
    </xf>
    <xf numFmtId="0" fontId="35" fillId="0" borderId="2" xfId="0" applyFont="1" applyBorder="1" applyAlignment="1">
      <alignment horizontal="center"/>
    </xf>
    <xf numFmtId="0" fontId="32" fillId="0" borderId="0" xfId="0" applyFont="1" applyAlignment="1">
      <alignment horizontal="center" vertical="center" wrapText="1"/>
    </xf>
    <xf numFmtId="0" fontId="31" fillId="0" borderId="0" xfId="0" applyFont="1" applyAlignment="1">
      <alignment horizontal="left" vertical="center" wrapText="1"/>
    </xf>
    <xf numFmtId="0" fontId="21" fillId="20" borderId="2" xfId="0" applyFont="1" applyFill="1" applyBorder="1"/>
    <xf numFmtId="0" fontId="35" fillId="0" borderId="0" xfId="0" applyFont="1" applyAlignment="1">
      <alignment vertical="center" wrapText="1"/>
    </xf>
    <xf numFmtId="0" fontId="21" fillId="20" borderId="2" xfId="0" applyFont="1" applyFill="1" applyBorder="1" applyAlignment="1">
      <alignment vertical="center"/>
    </xf>
    <xf numFmtId="0" fontId="31" fillId="2" borderId="2" xfId="0" applyFont="1" applyFill="1" applyBorder="1" applyAlignment="1">
      <alignment horizontal="center" vertical="center"/>
    </xf>
    <xf numFmtId="0" fontId="31" fillId="5" borderId="2" xfId="0" applyFont="1" applyFill="1" applyBorder="1" applyAlignment="1">
      <alignment horizontal="center" vertical="center"/>
    </xf>
    <xf numFmtId="0" fontId="35" fillId="0" borderId="2" xfId="0" applyFont="1" applyBorder="1" applyAlignment="1">
      <alignment horizontal="left" vertical="center" wrapText="1"/>
    </xf>
    <xf numFmtId="0" fontId="31" fillId="4" borderId="2" xfId="0" applyFont="1" applyFill="1" applyBorder="1" applyAlignment="1">
      <alignment horizontal="center" vertical="center"/>
    </xf>
    <xf numFmtId="0" fontId="31" fillId="0" borderId="0" xfId="0" applyFont="1" applyAlignment="1">
      <alignment horizontal="left" vertical="center"/>
    </xf>
    <xf numFmtId="0" fontId="50" fillId="0" borderId="7" xfId="0" applyFont="1" applyBorder="1" applyAlignment="1">
      <alignment horizontal="center" vertical="center"/>
    </xf>
    <xf numFmtId="0" fontId="50" fillId="0" borderId="59" xfId="0" applyFont="1" applyBorder="1" applyAlignment="1">
      <alignment horizontal="center" vertical="center"/>
    </xf>
    <xf numFmtId="0" fontId="31" fillId="0" borderId="20" xfId="0" applyFont="1" applyBorder="1" applyAlignment="1">
      <alignment vertical="center"/>
    </xf>
    <xf numFmtId="0" fontId="35" fillId="0" borderId="21" xfId="0" applyFont="1" applyBorder="1" applyAlignment="1">
      <alignment vertical="center"/>
    </xf>
    <xf numFmtId="0" fontId="31" fillId="0" borderId="23" xfId="0" applyFont="1" applyBorder="1" applyAlignment="1">
      <alignment vertical="center"/>
    </xf>
    <xf numFmtId="0" fontId="31" fillId="0" borderId="4" xfId="0" applyFont="1" applyBorder="1" applyAlignment="1">
      <alignment vertical="center"/>
    </xf>
    <xf numFmtId="0" fontId="31" fillId="0" borderId="21" xfId="0" applyFont="1" applyBorder="1" applyAlignment="1">
      <alignment vertical="center"/>
    </xf>
    <xf numFmtId="0" fontId="35" fillId="0" borderId="23" xfId="0" applyFont="1" applyBorder="1" applyAlignment="1">
      <alignment vertical="center"/>
    </xf>
    <xf numFmtId="0" fontId="31" fillId="0" borderId="0" xfId="0" applyFont="1" applyAlignment="1">
      <alignment vertical="center"/>
    </xf>
    <xf numFmtId="0" fontId="21" fillId="8" borderId="62" xfId="0" applyFont="1" applyFill="1" applyBorder="1" applyAlignment="1">
      <alignment vertical="center"/>
    </xf>
    <xf numFmtId="0" fontId="21" fillId="8" borderId="46" xfId="0" applyFont="1" applyFill="1" applyBorder="1" applyAlignment="1">
      <alignment horizontal="center" vertical="center"/>
    </xf>
    <xf numFmtId="0" fontId="35" fillId="0" borderId="1" xfId="0" applyFont="1" applyBorder="1" applyAlignment="1">
      <alignment horizontal="center" vertical="center" wrapText="1"/>
    </xf>
    <xf numFmtId="0" fontId="35" fillId="0" borderId="20" xfId="0" applyFont="1" applyBorder="1" applyAlignment="1">
      <alignment horizontal="center" vertical="center" wrapText="1"/>
    </xf>
    <xf numFmtId="0" fontId="31" fillId="0" borderId="2" xfId="0" quotePrefix="1" applyFont="1" applyBorder="1" applyAlignment="1">
      <alignment vertical="center" wrapText="1"/>
    </xf>
    <xf numFmtId="0" fontId="31" fillId="0" borderId="2" xfId="0" applyFont="1" applyBorder="1" applyAlignment="1">
      <alignment horizontal="left" vertical="center" wrapText="1"/>
    </xf>
    <xf numFmtId="0" fontId="35" fillId="0" borderId="19" xfId="0" applyFont="1" applyBorder="1" applyAlignment="1">
      <alignment horizontal="center" vertical="center" wrapText="1"/>
    </xf>
    <xf numFmtId="0" fontId="53" fillId="0" borderId="22" xfId="0" applyFont="1" applyBorder="1" applyAlignment="1">
      <alignment vertical="center"/>
    </xf>
    <xf numFmtId="0" fontId="53" fillId="0" borderId="2" xfId="0" applyFont="1" applyBorder="1" applyAlignment="1">
      <alignment vertical="center"/>
    </xf>
    <xf numFmtId="0" fontId="53" fillId="0" borderId="53" xfId="0" applyFont="1" applyBorder="1" applyAlignment="1">
      <alignment vertical="center"/>
    </xf>
    <xf numFmtId="0" fontId="35" fillId="0" borderId="25" xfId="0" applyFont="1" applyBorder="1" applyAlignment="1">
      <alignment vertical="center"/>
    </xf>
    <xf numFmtId="0" fontId="39" fillId="2" borderId="62" xfId="0" applyFont="1" applyFill="1" applyBorder="1" applyAlignment="1">
      <alignment horizontal="center" vertical="center"/>
    </xf>
    <xf numFmtId="0" fontId="40" fillId="11" borderId="63" xfId="0" applyFont="1" applyFill="1" applyBorder="1" applyAlignment="1">
      <alignment horizontal="center" vertical="center"/>
    </xf>
    <xf numFmtId="0" fontId="40" fillId="10" borderId="63" xfId="0" applyFont="1" applyFill="1" applyBorder="1" applyAlignment="1">
      <alignment horizontal="center" vertical="center"/>
    </xf>
    <xf numFmtId="0" fontId="40" fillId="7" borderId="63" xfId="0" applyFont="1" applyFill="1" applyBorder="1" applyAlignment="1">
      <alignment horizontal="center" vertical="center"/>
    </xf>
    <xf numFmtId="0" fontId="40" fillId="9" borderId="49" xfId="0" applyFont="1" applyFill="1" applyBorder="1" applyAlignment="1">
      <alignment horizontal="center" vertical="center"/>
    </xf>
    <xf numFmtId="0" fontId="41" fillId="14" borderId="33" xfId="0" applyFont="1" applyFill="1" applyBorder="1" applyAlignment="1">
      <alignment horizontal="center" vertical="center"/>
    </xf>
    <xf numFmtId="0" fontId="41" fillId="15" borderId="33" xfId="0" applyFont="1" applyFill="1" applyBorder="1" applyAlignment="1">
      <alignment horizontal="center" vertical="center"/>
    </xf>
    <xf numFmtId="0" fontId="39" fillId="16" borderId="34" xfId="0" applyFont="1" applyFill="1" applyBorder="1" applyAlignment="1">
      <alignment horizontal="center" vertical="center"/>
    </xf>
    <xf numFmtId="9" fontId="31" fillId="0" borderId="28" xfId="0" applyNumberFormat="1" applyFont="1" applyBorder="1" applyAlignment="1">
      <alignment horizontal="center" vertical="center" wrapText="1"/>
    </xf>
    <xf numFmtId="9" fontId="31" fillId="0" borderId="23" xfId="0" applyNumberFormat="1" applyFont="1" applyBorder="1" applyAlignment="1">
      <alignment horizontal="center" vertical="center" wrapText="1"/>
    </xf>
    <xf numFmtId="9" fontId="31" fillId="0" borderId="26" xfId="0" applyNumberFormat="1" applyFont="1" applyBorder="1" applyAlignment="1">
      <alignment horizontal="center" vertical="center" wrapText="1"/>
    </xf>
    <xf numFmtId="0" fontId="35" fillId="0" borderId="38" xfId="0" applyFont="1" applyBorder="1" applyAlignment="1">
      <alignment horizontal="center" vertical="center" wrapText="1"/>
    </xf>
    <xf numFmtId="0" fontId="36" fillId="14" borderId="33" xfId="0" applyFont="1" applyFill="1" applyBorder="1" applyAlignment="1">
      <alignment horizontal="center" vertical="center"/>
    </xf>
    <xf numFmtId="0" fontId="36" fillId="15" borderId="33" xfId="0" applyFont="1" applyFill="1" applyBorder="1" applyAlignment="1">
      <alignment horizontal="center" vertical="center"/>
    </xf>
    <xf numFmtId="0" fontId="37" fillId="16" borderId="34" xfId="0" applyFont="1" applyFill="1" applyBorder="1" applyAlignment="1">
      <alignment horizontal="center" vertical="center"/>
    </xf>
    <xf numFmtId="0" fontId="38" fillId="17" borderId="20" xfId="0" applyFont="1" applyFill="1" applyBorder="1" applyAlignment="1">
      <alignment horizontal="center" vertical="center"/>
    </xf>
    <xf numFmtId="0" fontId="54" fillId="18" borderId="25" xfId="0" applyFont="1" applyFill="1" applyBorder="1" applyAlignment="1">
      <alignment horizontal="center" vertical="center" wrapText="1"/>
    </xf>
    <xf numFmtId="0" fontId="35" fillId="0" borderId="25" xfId="0" applyFont="1" applyBorder="1" applyAlignment="1">
      <alignment horizontal="center" vertical="center" wrapText="1"/>
    </xf>
    <xf numFmtId="0" fontId="35" fillId="0" borderId="19" xfId="0" applyFont="1" applyBorder="1" applyAlignment="1">
      <alignment horizontal="center" vertical="center"/>
    </xf>
    <xf numFmtId="0" fontId="35" fillId="0" borderId="22" xfId="0"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0" xfId="0" applyFont="1" applyBorder="1" applyAlignment="1">
      <alignment horizontal="center" vertical="center"/>
    </xf>
    <xf numFmtId="0" fontId="35" fillId="0" borderId="1" xfId="0" applyFont="1"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11" fillId="0" borderId="25" xfId="0" applyFont="1" applyBorder="1" applyAlignment="1">
      <alignment horizontal="center" vertical="center" wrapText="1"/>
    </xf>
    <xf numFmtId="0" fontId="31" fillId="0" borderId="0" xfId="0" applyFont="1"/>
    <xf numFmtId="0" fontId="31" fillId="0" borderId="0" xfId="0" applyFont="1" applyAlignment="1">
      <alignment vertical="center" wrapText="1"/>
    </xf>
    <xf numFmtId="0" fontId="31" fillId="0" borderId="39" xfId="0" applyFont="1" applyBorder="1" applyAlignment="1">
      <alignment vertical="center"/>
    </xf>
    <xf numFmtId="0" fontId="31" fillId="0" borderId="25" xfId="0" applyFont="1" applyBorder="1" applyAlignment="1">
      <alignment vertical="center"/>
    </xf>
    <xf numFmtId="0" fontId="31" fillId="0" borderId="26" xfId="0" applyFont="1" applyBorder="1" applyAlignment="1">
      <alignment vertical="center"/>
    </xf>
    <xf numFmtId="0" fontId="29" fillId="23" borderId="4" xfId="0" applyFont="1" applyFill="1" applyBorder="1" applyAlignment="1">
      <alignment horizontal="center" vertical="center"/>
    </xf>
    <xf numFmtId="0" fontId="32" fillId="0" borderId="56"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34" xfId="0" applyFont="1" applyBorder="1" applyAlignment="1">
      <alignment horizontal="center" vertical="center" wrapText="1"/>
    </xf>
    <xf numFmtId="0" fontId="35" fillId="0" borderId="23" xfId="0" applyFont="1" applyBorder="1" applyAlignment="1">
      <alignment horizontal="center" vertical="center"/>
    </xf>
    <xf numFmtId="0" fontId="35" fillId="0" borderId="26" xfId="0" applyFont="1" applyBorder="1" applyAlignment="1">
      <alignment horizontal="center" vertical="center"/>
    </xf>
    <xf numFmtId="0" fontId="35" fillId="0" borderId="21" xfId="0" applyFont="1" applyBorder="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1" fillId="0" borderId="23" xfId="0" applyFont="1" applyBorder="1" applyAlignment="1">
      <alignment vertical="center" wrapText="1"/>
    </xf>
    <xf numFmtId="0" fontId="35" fillId="0" borderId="23" xfId="0" applyFont="1" applyBorder="1" applyAlignment="1">
      <alignment vertical="center" wrapText="1"/>
    </xf>
    <xf numFmtId="0" fontId="35" fillId="0" borderId="25" xfId="0" applyFont="1" applyBorder="1" applyAlignment="1">
      <alignment horizontal="left" vertical="center" wrapText="1"/>
    </xf>
    <xf numFmtId="0" fontId="35" fillId="0" borderId="26" xfId="0" applyFont="1" applyBorder="1" applyAlignment="1">
      <alignment vertical="center" wrapText="1"/>
    </xf>
    <xf numFmtId="0" fontId="35" fillId="0" borderId="23" xfId="0" applyFont="1" applyBorder="1" applyAlignment="1">
      <alignment horizontal="left" vertical="center" wrapText="1"/>
    </xf>
    <xf numFmtId="0" fontId="35" fillId="0" borderId="2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11" xfId="0" applyFont="1" applyBorder="1" applyAlignment="1">
      <alignment vertical="center"/>
    </xf>
    <xf numFmtId="0" fontId="35" fillId="0" borderId="36" xfId="0" applyFont="1" applyBorder="1" applyAlignment="1">
      <alignment vertical="center"/>
    </xf>
    <xf numFmtId="0" fontId="55" fillId="0" borderId="33" xfId="0" applyFont="1" applyBorder="1" applyAlignment="1" applyProtection="1">
      <alignment horizontal="center" vertical="center" wrapText="1"/>
      <protection locked="0"/>
    </xf>
    <xf numFmtId="0" fontId="55" fillId="0" borderId="34" xfId="0" applyFont="1" applyBorder="1" applyAlignment="1" applyProtection="1">
      <alignment horizontal="center" vertical="center" wrapText="1"/>
      <protection locked="0"/>
    </xf>
    <xf numFmtId="0" fontId="57"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35" fillId="0" borderId="1" xfId="0" applyFont="1" applyBorder="1" applyAlignment="1">
      <alignment vertical="center" wrapText="1"/>
    </xf>
    <xf numFmtId="0" fontId="59" fillId="0" borderId="26" xfId="0" applyFont="1" applyBorder="1" applyAlignment="1">
      <alignment horizontal="center" vertical="center"/>
    </xf>
    <xf numFmtId="0" fontId="32" fillId="0" borderId="24" xfId="0" applyFont="1" applyBorder="1" applyAlignment="1">
      <alignment horizontal="center" vertical="center"/>
    </xf>
    <xf numFmtId="0" fontId="32" fillId="0" borderId="26" xfId="0" applyFont="1" applyBorder="1" applyAlignment="1">
      <alignment horizontal="center" vertical="center"/>
    </xf>
    <xf numFmtId="0" fontId="60" fillId="0" borderId="4" xfId="0" applyFont="1" applyBorder="1" applyAlignment="1">
      <alignment horizontal="right" vertical="center" wrapText="1"/>
    </xf>
    <xf numFmtId="0" fontId="60" fillId="0" borderId="4" xfId="0" applyFont="1" applyBorder="1" applyAlignment="1">
      <alignment horizontal="left" vertical="center" wrapText="1"/>
    </xf>
    <xf numFmtId="0" fontId="60" fillId="0" borderId="3" xfId="0" applyFont="1" applyBorder="1" applyAlignment="1">
      <alignment horizontal="right" vertical="center" wrapText="1"/>
    </xf>
    <xf numFmtId="0" fontId="60" fillId="0" borderId="3" xfId="0" applyFont="1" applyBorder="1" applyAlignment="1">
      <alignment horizontal="left" vertical="center" wrapText="1"/>
    </xf>
    <xf numFmtId="14" fontId="60" fillId="0" borderId="3" xfId="0" applyNumberFormat="1" applyFont="1" applyBorder="1" applyAlignment="1">
      <alignment horizontal="left" vertical="center" wrapText="1"/>
    </xf>
    <xf numFmtId="0" fontId="60" fillId="0" borderId="1" xfId="0" applyFont="1" applyBorder="1" applyAlignment="1">
      <alignment horizontal="right" vertical="center"/>
    </xf>
    <xf numFmtId="0" fontId="60" fillId="0" borderId="1" xfId="0" applyFont="1" applyBorder="1" applyAlignment="1">
      <alignment horizontal="left" vertical="center" wrapText="1"/>
    </xf>
    <xf numFmtId="0" fontId="23" fillId="0" borderId="0" xfId="0" applyFont="1" applyAlignment="1">
      <alignment vertical="center" wrapText="1"/>
    </xf>
    <xf numFmtId="0" fontId="31" fillId="0" borderId="28" xfId="0" applyFont="1" applyBorder="1" applyAlignment="1">
      <alignment vertical="center" wrapText="1"/>
    </xf>
    <xf numFmtId="0" fontId="53" fillId="0" borderId="2" xfId="0" applyFont="1" applyBorder="1" applyAlignment="1">
      <alignment horizontal="center" vertical="center"/>
    </xf>
    <xf numFmtId="0" fontId="61" fillId="4" borderId="25" xfId="0" applyFont="1" applyFill="1" applyBorder="1" applyAlignment="1">
      <alignment horizontal="center" vertical="center"/>
    </xf>
    <xf numFmtId="0" fontId="35" fillId="0" borderId="23" xfId="0" applyFont="1" applyBorder="1" applyAlignment="1">
      <alignment horizontal="center" vertical="center" wrapText="1"/>
    </xf>
    <xf numFmtId="0" fontId="31" fillId="0" borderId="2" xfId="0" quotePrefix="1" applyFont="1" applyBorder="1" applyAlignment="1">
      <alignment horizontal="center" vertical="center" wrapText="1"/>
    </xf>
    <xf numFmtId="0" fontId="31" fillId="0" borderId="1" xfId="0" applyFont="1" applyBorder="1" applyAlignment="1">
      <alignment horizontal="left" vertical="center" wrapText="1"/>
    </xf>
    <xf numFmtId="0" fontId="35" fillId="0" borderId="28" xfId="0" applyFont="1" applyBorder="1" applyAlignment="1">
      <alignment horizontal="center" vertical="center" wrapText="1"/>
    </xf>
    <xf numFmtId="0" fontId="31" fillId="0" borderId="25" xfId="0" applyFont="1" applyBorder="1" applyAlignment="1">
      <alignment horizontal="left" vertical="center" wrapText="1"/>
    </xf>
    <xf numFmtId="0" fontId="35" fillId="0" borderId="27" xfId="0" applyFont="1" applyBorder="1" applyAlignment="1">
      <alignment horizontal="center" vertical="center"/>
    </xf>
    <xf numFmtId="0" fontId="35" fillId="0" borderId="28" xfId="0" applyFont="1" applyBorder="1" applyAlignment="1">
      <alignment horizontal="center" vertical="center"/>
    </xf>
    <xf numFmtId="0" fontId="35" fillId="0" borderId="27" xfId="0" applyFont="1" applyBorder="1" applyAlignment="1">
      <alignment horizontal="center" vertical="center" wrapText="1"/>
    </xf>
    <xf numFmtId="0" fontId="35" fillId="0" borderId="66" xfId="0" applyFont="1" applyBorder="1" applyAlignment="1">
      <alignment horizontal="center" vertical="center"/>
    </xf>
    <xf numFmtId="0" fontId="35" fillId="0" borderId="34" xfId="0" applyFont="1" applyBorder="1" applyAlignment="1">
      <alignment horizontal="center" vertical="center" wrapText="1"/>
    </xf>
    <xf numFmtId="0" fontId="35" fillId="0" borderId="22" xfId="0" applyFont="1" applyBorder="1" applyAlignment="1">
      <alignment vertical="center"/>
    </xf>
    <xf numFmtId="0" fontId="35" fillId="0" borderId="24" xfId="0" applyFont="1" applyBorder="1" applyAlignment="1">
      <alignment vertical="center"/>
    </xf>
    <xf numFmtId="0" fontId="53" fillId="0" borderId="29" xfId="0" applyFont="1" applyBorder="1" applyAlignment="1">
      <alignment vertical="center"/>
    </xf>
    <xf numFmtId="0" fontId="53" fillId="0" borderId="4" xfId="0" applyFont="1" applyBorder="1" applyAlignment="1">
      <alignment vertical="center"/>
    </xf>
    <xf numFmtId="0" fontId="53" fillId="0" borderId="4" xfId="0" applyFont="1" applyBorder="1" applyAlignment="1">
      <alignment horizontal="center" vertical="center"/>
    </xf>
    <xf numFmtId="0" fontId="53" fillId="0" borderId="45" xfId="0" applyFont="1" applyBorder="1" applyAlignment="1">
      <alignment vertical="center"/>
    </xf>
    <xf numFmtId="0" fontId="22" fillId="0" borderId="56"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11" fillId="0" borderId="34" xfId="0" applyFont="1" applyBorder="1" applyAlignment="1">
      <alignment horizontal="center" vertical="center" wrapText="1"/>
    </xf>
    <xf numFmtId="0" fontId="35" fillId="0" borderId="20" xfId="0" applyFont="1" applyBorder="1" applyAlignment="1">
      <alignment horizontal="justify" vertical="center" wrapText="1"/>
    </xf>
    <xf numFmtId="14" fontId="35" fillId="0" borderId="20" xfId="0" applyNumberFormat="1" applyFont="1" applyBorder="1" applyAlignment="1">
      <alignment horizontal="justify" vertical="center" wrapText="1"/>
    </xf>
    <xf numFmtId="0" fontId="35" fillId="0" borderId="26" xfId="0" applyFont="1" applyBorder="1" applyAlignment="1">
      <alignment vertical="center"/>
    </xf>
    <xf numFmtId="14" fontId="31" fillId="0" borderId="51" xfId="0" applyNumberFormat="1" applyFont="1" applyBorder="1" applyAlignment="1">
      <alignment vertical="center" wrapText="1"/>
    </xf>
    <xf numFmtId="0" fontId="52" fillId="0" borderId="2" xfId="1" applyFont="1" applyBorder="1" applyAlignment="1">
      <alignment horizontal="justify" vertical="center" wrapText="1"/>
    </xf>
    <xf numFmtId="0" fontId="18" fillId="0" borderId="2" xfId="1" applyFont="1" applyBorder="1" applyAlignment="1">
      <alignment horizontal="center" vertical="center" wrapText="1"/>
    </xf>
    <xf numFmtId="0" fontId="8" fillId="0" borderId="2" xfId="1" applyFont="1" applyBorder="1"/>
    <xf numFmtId="0" fontId="14" fillId="0" borderId="45" xfId="1" applyFont="1" applyBorder="1" applyAlignment="1">
      <alignment horizontal="center" vertical="center" wrapText="1"/>
    </xf>
    <xf numFmtId="0" fontId="14" fillId="0" borderId="46" xfId="1" applyFont="1" applyBorder="1" applyAlignment="1">
      <alignment horizontal="center" vertical="center" wrapText="1"/>
    </xf>
    <xf numFmtId="0" fontId="14" fillId="0" borderId="47" xfId="1" applyFont="1" applyBorder="1" applyAlignment="1">
      <alignment horizontal="center" vertical="center" wrapText="1"/>
    </xf>
    <xf numFmtId="0" fontId="14" fillId="0" borderId="41" xfId="1" applyFont="1" applyBorder="1" applyAlignment="1">
      <alignment horizontal="center" vertical="center" wrapText="1"/>
    </xf>
    <xf numFmtId="0" fontId="14" fillId="0" borderId="0" xfId="1" applyFont="1" applyAlignment="1">
      <alignment horizontal="center" vertical="center" wrapText="1"/>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48" xfId="1" applyFont="1" applyBorder="1" applyAlignment="1">
      <alignment horizontal="center" vertical="center" wrapText="1"/>
    </xf>
    <xf numFmtId="0" fontId="14" fillId="0" borderId="42"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2" xfId="1" applyFont="1" applyBorder="1" applyAlignment="1">
      <alignment horizontal="center" vertical="center"/>
    </xf>
    <xf numFmtId="0" fontId="17" fillId="0" borderId="2" xfId="1" applyFont="1" applyBorder="1" applyAlignment="1">
      <alignment horizontal="center" vertical="center"/>
    </xf>
    <xf numFmtId="0" fontId="58" fillId="0" borderId="62" xfId="0" applyFont="1" applyBorder="1" applyAlignment="1">
      <alignment horizontal="center" vertical="center"/>
    </xf>
    <xf numFmtId="0" fontId="58" fillId="0" borderId="52" xfId="0" applyFont="1" applyBorder="1" applyAlignment="1">
      <alignment horizontal="center" vertical="center"/>
    </xf>
    <xf numFmtId="0" fontId="58" fillId="0" borderId="64" xfId="0" applyFont="1" applyBorder="1" applyAlignment="1">
      <alignment horizontal="center" vertical="center"/>
    </xf>
    <xf numFmtId="0" fontId="32" fillId="0" borderId="54" xfId="0" applyFont="1" applyBorder="1" applyAlignment="1">
      <alignment horizontal="center" vertical="center"/>
    </xf>
    <xf numFmtId="0" fontId="32" fillId="0" borderId="50" xfId="0" applyFont="1" applyBorder="1" applyAlignment="1">
      <alignment horizontal="center" vertical="center"/>
    </xf>
    <xf numFmtId="0" fontId="6" fillId="20" borderId="2" xfId="0" applyFont="1" applyFill="1" applyBorder="1" applyAlignment="1">
      <alignment horizontal="center" vertical="center"/>
    </xf>
    <xf numFmtId="0" fontId="1" fillId="0" borderId="1" xfId="0" applyFont="1" applyBorder="1" applyAlignment="1">
      <alignment horizontal="left"/>
    </xf>
    <xf numFmtId="0" fontId="10" fillId="20" borderId="2" xfId="0" applyFont="1" applyFill="1" applyBorder="1" applyAlignment="1">
      <alignment horizontal="center" vertical="center"/>
    </xf>
    <xf numFmtId="0" fontId="21" fillId="8" borderId="48"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43" xfId="0" applyFont="1" applyFill="1" applyBorder="1" applyAlignment="1">
      <alignment horizontal="center" vertical="center"/>
    </xf>
    <xf numFmtId="0" fontId="8" fillId="0" borderId="60" xfId="0" applyFont="1" applyBorder="1" applyAlignment="1">
      <alignment horizontal="center"/>
    </xf>
    <xf numFmtId="0" fontId="8" fillId="0" borderId="61" xfId="0" applyFont="1" applyBorder="1" applyAlignment="1">
      <alignment horizontal="center"/>
    </xf>
    <xf numFmtId="0" fontId="8" fillId="0" borderId="59" xfId="0" applyFont="1" applyBorder="1" applyAlignment="1">
      <alignment horizontal="center"/>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38"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1" xfId="0" applyFont="1" applyBorder="1" applyAlignment="1">
      <alignment horizontal="center" vertical="center" wrapText="1"/>
    </xf>
    <xf numFmtId="9" fontId="35" fillId="0" borderId="1" xfId="0" applyNumberFormat="1"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9" fontId="35" fillId="0" borderId="20" xfId="0" applyNumberFormat="1" applyFont="1" applyBorder="1" applyAlignment="1">
      <alignment horizontal="center" vertical="center" wrapText="1"/>
    </xf>
    <xf numFmtId="0" fontId="35" fillId="0" borderId="4" xfId="0" applyFont="1" applyBorder="1" applyAlignment="1">
      <alignment horizontal="center" vertical="center" wrapText="1"/>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32" fillId="0" borderId="20"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25"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9" xfId="0" applyFont="1" applyBorder="1" applyAlignment="1">
      <alignment horizontal="center" vertical="center"/>
    </xf>
    <xf numFmtId="0" fontId="31" fillId="0" borderId="22" xfId="0" applyFont="1" applyBorder="1" applyAlignment="1">
      <alignment horizontal="center" vertical="center"/>
    </xf>
    <xf numFmtId="0" fontId="31" fillId="0" borderId="24" xfId="0" applyFont="1" applyBorder="1" applyAlignment="1">
      <alignment horizontal="center" vertical="center"/>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32" fillId="0" borderId="1" xfId="0" applyFont="1" applyBorder="1" applyAlignment="1">
      <alignment horizontal="center" vertical="center" wrapText="1"/>
    </xf>
    <xf numFmtId="0" fontId="32" fillId="0" borderId="4" xfId="0" applyFont="1" applyBorder="1" applyAlignment="1">
      <alignment horizontal="center" vertical="center" wrapText="1"/>
    </xf>
    <xf numFmtId="0" fontId="8" fillId="0" borderId="0" xfId="0" applyFont="1" applyAlignment="1">
      <alignment horizontal="center" vertical="center" wrapText="1"/>
    </xf>
    <xf numFmtId="0" fontId="20" fillId="0" borderId="45"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4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57" xfId="0" applyFont="1" applyBorder="1" applyAlignment="1">
      <alignment horizontal="center" vertical="center" wrapText="1"/>
    </xf>
    <xf numFmtId="9" fontId="31" fillId="0" borderId="20" xfId="0" applyNumberFormat="1" applyFont="1" applyBorder="1" applyAlignment="1">
      <alignment horizontal="center" vertical="center" wrapText="1"/>
    </xf>
    <xf numFmtId="9" fontId="35" fillId="0" borderId="21" xfId="0" applyNumberFormat="1" applyFont="1" applyBorder="1" applyAlignment="1">
      <alignment horizontal="center" vertical="center" wrapText="1"/>
    </xf>
    <xf numFmtId="0" fontId="35" fillId="0" borderId="23" xfId="0" applyFont="1" applyBorder="1" applyAlignment="1">
      <alignment horizontal="center" vertical="center" wrapText="1"/>
    </xf>
    <xf numFmtId="0" fontId="35" fillId="0" borderId="39" xfId="0" applyFont="1" applyBorder="1" applyAlignment="1">
      <alignment horizontal="center" vertical="center" wrapText="1"/>
    </xf>
    <xf numFmtId="0" fontId="8" fillId="0" borderId="0" xfId="0" applyFont="1" applyAlignment="1">
      <alignment horizontal="center"/>
    </xf>
    <xf numFmtId="0" fontId="7" fillId="0" borderId="2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6" xfId="0" applyFont="1" applyBorder="1" applyAlignment="1">
      <alignment horizontal="center" vertical="center" wrapText="1"/>
    </xf>
    <xf numFmtId="9" fontId="31" fillId="0" borderId="21" xfId="0" applyNumberFormat="1" applyFont="1" applyBorder="1" applyAlignment="1">
      <alignment horizontal="center" vertical="center" wrapText="1"/>
    </xf>
    <xf numFmtId="0" fontId="31" fillId="0" borderId="23" xfId="0" applyFont="1" applyBorder="1" applyAlignment="1">
      <alignment horizontal="center" vertical="center" wrapText="1"/>
    </xf>
    <xf numFmtId="0" fontId="31" fillId="0" borderId="26" xfId="0" applyFont="1" applyBorder="1" applyAlignment="1">
      <alignment horizontal="center" vertical="center" wrapText="1"/>
    </xf>
    <xf numFmtId="9" fontId="31" fillId="0" borderId="1" xfId="0" applyNumberFormat="1" applyFont="1" applyBorder="1" applyAlignment="1">
      <alignment horizontal="center" vertical="center" wrapText="1"/>
    </xf>
    <xf numFmtId="9" fontId="35" fillId="0" borderId="28" xfId="0" applyNumberFormat="1" applyFont="1" applyBorder="1" applyAlignment="1">
      <alignment horizontal="center" vertical="center" wrapText="1"/>
    </xf>
    <xf numFmtId="0" fontId="35" fillId="0" borderId="26" xfId="0" applyFont="1" applyBorder="1" applyAlignment="1">
      <alignment horizontal="center" vertical="center" wrapText="1"/>
    </xf>
    <xf numFmtId="0" fontId="6" fillId="8" borderId="0" xfId="0" applyFont="1" applyFill="1" applyAlignment="1">
      <alignment horizontal="center"/>
    </xf>
    <xf numFmtId="0" fontId="0" fillId="0" borderId="0" xfId="0" applyAlignment="1">
      <alignment horizontal="center" vertical="center"/>
    </xf>
    <xf numFmtId="0" fontId="32" fillId="0" borderId="0" xfId="0" applyFont="1" applyAlignment="1">
      <alignment horizontal="center" vertical="center"/>
    </xf>
    <xf numFmtId="0" fontId="35" fillId="0" borderId="0" xfId="0" applyFont="1" applyAlignment="1">
      <alignment horizontal="center" vertical="center"/>
    </xf>
    <xf numFmtId="0" fontId="20" fillId="0" borderId="0" xfId="0" applyFont="1" applyAlignment="1">
      <alignment horizontal="center" vertical="center"/>
    </xf>
    <xf numFmtId="0" fontId="29" fillId="23" borderId="4" xfId="0" applyFont="1" applyFill="1" applyBorder="1" applyAlignment="1">
      <alignment horizontal="center" vertical="center" wrapText="1"/>
    </xf>
    <xf numFmtId="0" fontId="29" fillId="23" borderId="4" xfId="0" applyFont="1" applyFill="1" applyBorder="1" applyAlignment="1">
      <alignment horizontal="center" vertical="center"/>
    </xf>
    <xf numFmtId="0" fontId="32" fillId="0" borderId="33"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56" xfId="0" applyFont="1" applyBorder="1" applyAlignment="1">
      <alignment horizontal="center" vertical="center" wrapText="1"/>
    </xf>
    <xf numFmtId="0" fontId="32" fillId="0" borderId="58" xfId="0" applyFont="1" applyBorder="1" applyAlignment="1">
      <alignment horizontal="center" vertical="center" wrapText="1"/>
    </xf>
    <xf numFmtId="0" fontId="32" fillId="0" borderId="26" xfId="0" applyFont="1" applyBorder="1" applyAlignment="1">
      <alignment horizontal="center" vertical="center" wrapText="1"/>
    </xf>
    <xf numFmtId="0" fontId="31" fillId="0" borderId="19" xfId="0" applyFont="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0" fontId="31" fillId="0" borderId="24" xfId="0" applyFont="1" applyBorder="1" applyAlignment="1" applyProtection="1">
      <alignment horizontal="center" vertical="center" wrapText="1"/>
      <protection locked="0"/>
    </xf>
    <xf numFmtId="0" fontId="31" fillId="0" borderId="20" xfId="0" applyFont="1" applyBorder="1" applyAlignment="1">
      <alignment horizontal="justify" vertical="center" wrapText="1"/>
    </xf>
    <xf numFmtId="0" fontId="31" fillId="0" borderId="2" xfId="0" applyFont="1" applyBorder="1" applyAlignment="1">
      <alignment horizontal="justify" vertical="center" wrapText="1"/>
    </xf>
    <xf numFmtId="0" fontId="31" fillId="0" borderId="25" xfId="0" applyFont="1" applyBorder="1" applyAlignment="1">
      <alignment horizontal="justify" vertical="center" wrapText="1"/>
    </xf>
    <xf numFmtId="0" fontId="35" fillId="0" borderId="27" xfId="0" applyFont="1" applyBorder="1" applyAlignment="1">
      <alignment horizontal="center" vertical="center"/>
    </xf>
    <xf numFmtId="0" fontId="35" fillId="0" borderId="22" xfId="0" applyFont="1" applyBorder="1" applyAlignment="1">
      <alignment horizontal="center" vertical="center"/>
    </xf>
    <xf numFmtId="0" fontId="35" fillId="0" borderId="29" xfId="0" applyFont="1" applyBorder="1" applyAlignment="1">
      <alignment horizontal="center" vertical="center"/>
    </xf>
    <xf numFmtId="0" fontId="35" fillId="0" borderId="28" xfId="0" applyFont="1" applyBorder="1" applyAlignment="1">
      <alignment horizontal="center" vertical="center"/>
    </xf>
    <xf numFmtId="0" fontId="35" fillId="0" borderId="23" xfId="0" applyFont="1" applyBorder="1" applyAlignment="1">
      <alignment horizontal="center" vertical="center"/>
    </xf>
    <xf numFmtId="0" fontId="35" fillId="0" borderId="39" xfId="0" applyFont="1" applyBorder="1" applyAlignment="1">
      <alignment horizontal="center" vertical="center"/>
    </xf>
    <xf numFmtId="0" fontId="32" fillId="0" borderId="47"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65"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29" xfId="0" applyFont="1" applyBorder="1" applyAlignment="1">
      <alignment horizontal="center" vertical="center" wrapText="1"/>
    </xf>
    <xf numFmtId="9" fontId="35" fillId="0" borderId="19"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5" fillId="0" borderId="24" xfId="0" applyFont="1" applyBorder="1" applyAlignment="1">
      <alignment horizontal="center" vertical="center" wrapText="1"/>
    </xf>
    <xf numFmtId="0" fontId="31" fillId="5" borderId="21" xfId="0" applyFont="1" applyFill="1" applyBorder="1" applyAlignment="1">
      <alignment horizontal="center" vertical="center" wrapText="1"/>
    </xf>
    <xf numFmtId="0" fontId="31" fillId="5" borderId="23" xfId="0" applyFont="1" applyFill="1" applyBorder="1" applyAlignment="1">
      <alignment horizontal="center" vertical="center" wrapText="1"/>
    </xf>
    <xf numFmtId="0" fontId="31" fillId="5" borderId="26" xfId="0" applyFont="1" applyFill="1" applyBorder="1" applyAlignment="1">
      <alignment horizontal="center" vertical="center" wrapText="1"/>
    </xf>
    <xf numFmtId="0" fontId="32" fillId="0" borderId="60" xfId="0" applyFont="1" applyBorder="1" applyAlignment="1">
      <alignment horizontal="center" vertical="center"/>
    </xf>
    <xf numFmtId="0" fontId="32" fillId="0" borderId="61" xfId="0" applyFont="1" applyBorder="1" applyAlignment="1">
      <alignment horizontal="center" vertical="center"/>
    </xf>
    <xf numFmtId="0" fontId="32" fillId="0" borderId="59" xfId="0" applyFont="1" applyBorder="1" applyAlignment="1">
      <alignment horizontal="center" vertical="center"/>
    </xf>
    <xf numFmtId="0" fontId="50" fillId="0" borderId="30" xfId="0" applyFont="1" applyBorder="1" applyAlignment="1">
      <alignment horizontal="center" vertical="center"/>
    </xf>
    <xf numFmtId="0" fontId="50" fillId="0" borderId="31"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2" xfId="0" applyFont="1" applyBorder="1" applyAlignment="1">
      <alignment horizontal="center" vertical="center"/>
    </xf>
    <xf numFmtId="0" fontId="35" fillId="0" borderId="4" xfId="0" applyFont="1" applyBorder="1" applyAlignment="1">
      <alignment horizontal="center" vertical="center"/>
    </xf>
    <xf numFmtId="0" fontId="31" fillId="5" borderId="28" xfId="0" applyFont="1" applyFill="1" applyBorder="1" applyAlignment="1">
      <alignment horizontal="center" vertical="center" wrapText="1"/>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1" fillId="0" borderId="27" xfId="0" applyFont="1" applyBorder="1" applyAlignment="1" applyProtection="1">
      <alignment horizontal="center" vertical="center" wrapText="1"/>
      <protection locked="0"/>
    </xf>
    <xf numFmtId="0" fontId="31" fillId="0" borderId="1" xfId="0" applyFont="1" applyBorder="1" applyAlignment="1">
      <alignment horizontal="justify" vertical="center" wrapText="1"/>
    </xf>
    <xf numFmtId="0" fontId="35" fillId="0" borderId="21" xfId="0" applyFont="1" applyBorder="1" applyAlignment="1">
      <alignment horizontal="center" vertical="center"/>
    </xf>
    <xf numFmtId="0" fontId="35" fillId="0" borderId="26" xfId="0" applyFont="1" applyBorder="1" applyAlignment="1">
      <alignment horizontal="center" vertical="center"/>
    </xf>
    <xf numFmtId="9" fontId="35" fillId="0" borderId="27" xfId="0" applyNumberFormat="1" applyFont="1" applyBorder="1" applyAlignment="1">
      <alignment horizontal="center" vertical="center" wrapText="1"/>
    </xf>
    <xf numFmtId="0" fontId="32" fillId="0" borderId="27" xfId="0" applyFont="1" applyBorder="1" applyAlignment="1" applyProtection="1">
      <alignment horizontal="center" vertical="center" wrapText="1"/>
      <protection locked="0"/>
    </xf>
    <xf numFmtId="0" fontId="32" fillId="0" borderId="22" xfId="0" applyFont="1" applyBorder="1" applyAlignment="1" applyProtection="1">
      <alignment horizontal="center" vertical="center" wrapText="1"/>
      <protection locked="0"/>
    </xf>
    <xf numFmtId="0" fontId="32" fillId="0" borderId="24" xfId="0" applyFont="1" applyBorder="1" applyAlignment="1" applyProtection="1">
      <alignment horizontal="center" vertical="center" wrapText="1"/>
      <protection locked="0"/>
    </xf>
    <xf numFmtId="0" fontId="35"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25" xfId="0" applyFont="1" applyBorder="1" applyAlignment="1">
      <alignment horizontal="justify" vertical="center" wrapText="1"/>
    </xf>
    <xf numFmtId="0" fontId="32" fillId="0" borderId="1"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5" fillId="0" borderId="1" xfId="0" applyFont="1" applyBorder="1" applyAlignment="1">
      <alignment horizontal="center" vertical="center"/>
    </xf>
    <xf numFmtId="9" fontId="35" fillId="0" borderId="20" xfId="0" applyNumberFormat="1" applyFont="1" applyBorder="1" applyAlignment="1">
      <alignment horizontal="center" vertical="center"/>
    </xf>
    <xf numFmtId="0" fontId="12" fillId="0" borderId="45"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2" xfId="0" applyFont="1" applyBorder="1" applyAlignment="1">
      <alignment horizontal="center" vertical="center" wrapText="1"/>
    </xf>
    <xf numFmtId="0" fontId="31" fillId="0" borderId="67" xfId="0" applyFont="1" applyBorder="1" applyAlignment="1">
      <alignment horizontal="center" vertical="center" wrapText="1"/>
    </xf>
    <xf numFmtId="0" fontId="31" fillId="0" borderId="68" xfId="0" applyFont="1" applyBorder="1" applyAlignment="1">
      <alignment horizontal="center" vertical="center" wrapText="1"/>
    </xf>
    <xf numFmtId="0" fontId="31" fillId="0" borderId="50"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22" fillId="0" borderId="30"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0" borderId="55" xfId="0" applyFont="1" applyBorder="1" applyAlignment="1" applyProtection="1">
      <alignment horizontal="center" vertical="center" wrapText="1"/>
      <protection locked="0"/>
    </xf>
    <xf numFmtId="0" fontId="22" fillId="0" borderId="35" xfId="0" applyFont="1" applyBorder="1" applyAlignment="1" applyProtection="1">
      <alignment horizontal="center" vertical="center" wrapText="1"/>
      <protection locked="0"/>
    </xf>
    <xf numFmtId="0" fontId="31" fillId="0" borderId="40"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47" xfId="0" applyFont="1" applyBorder="1" applyAlignment="1">
      <alignment horizontal="center" vertical="center" wrapText="1"/>
    </xf>
    <xf numFmtId="0" fontId="56" fillId="0" borderId="21" xfId="0" applyFont="1" applyBorder="1" applyAlignment="1">
      <alignment horizontal="center" vertical="center" wrapText="1"/>
    </xf>
    <xf numFmtId="0" fontId="56" fillId="0" borderId="23" xfId="0" applyFont="1" applyBorder="1" applyAlignment="1">
      <alignment horizontal="center" vertical="center" wrapText="1"/>
    </xf>
    <xf numFmtId="0" fontId="56" fillId="0" borderId="39" xfId="0" applyFont="1" applyBorder="1" applyAlignment="1">
      <alignment horizontal="center" vertical="center" wrapText="1"/>
    </xf>
    <xf numFmtId="0" fontId="56" fillId="0" borderId="26" xfId="0" applyFont="1" applyBorder="1" applyAlignment="1">
      <alignment horizontal="center" vertical="center" wrapText="1"/>
    </xf>
    <xf numFmtId="0" fontId="31" fillId="0" borderId="44" xfId="0" applyFont="1" applyBorder="1" applyAlignment="1">
      <alignment horizontal="center" vertical="center" wrapText="1"/>
    </xf>
    <xf numFmtId="0" fontId="23"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1" fillId="0" borderId="56"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3" xfId="0" applyFont="1" applyBorder="1" applyAlignment="1">
      <alignment horizontal="center" vertical="center"/>
    </xf>
    <xf numFmtId="9" fontId="35" fillId="9" borderId="2" xfId="0" applyNumberFormat="1" applyFont="1" applyFill="1" applyBorder="1" applyAlignment="1">
      <alignment horizontal="center" vertical="center" wrapText="1"/>
    </xf>
    <xf numFmtId="9" fontId="35" fillId="0" borderId="2" xfId="0" applyNumberFormat="1" applyFont="1" applyBorder="1" applyAlignment="1">
      <alignment horizontal="center" vertical="center" wrapText="1"/>
    </xf>
    <xf numFmtId="9" fontId="35" fillId="9" borderId="20" xfId="0" applyNumberFormat="1" applyFont="1" applyFill="1" applyBorder="1" applyAlignment="1">
      <alignment horizontal="center" vertical="center" wrapText="1"/>
    </xf>
    <xf numFmtId="0" fontId="31" fillId="0" borderId="21" xfId="0" applyFont="1" applyBorder="1" applyAlignment="1">
      <alignment horizontal="center" vertical="center" wrapText="1"/>
    </xf>
    <xf numFmtId="9" fontId="35" fillId="9" borderId="25" xfId="0" applyNumberFormat="1" applyFont="1" applyFill="1" applyBorder="1" applyAlignment="1">
      <alignment horizontal="center" vertical="center" wrapText="1"/>
    </xf>
    <xf numFmtId="9" fontId="35" fillId="0" borderId="25" xfId="0" applyNumberFormat="1" applyFont="1" applyBorder="1" applyAlignment="1">
      <alignment horizontal="center" vertical="center" wrapText="1"/>
    </xf>
    <xf numFmtId="0" fontId="35" fillId="0" borderId="52" xfId="0" applyFont="1" applyBorder="1" applyAlignment="1">
      <alignment vertical="center"/>
    </xf>
    <xf numFmtId="0" fontId="35" fillId="0" borderId="69" xfId="0" applyFont="1" applyBorder="1" applyAlignment="1">
      <alignment vertical="center"/>
    </xf>
    <xf numFmtId="0" fontId="35" fillId="0" borderId="70" xfId="0" applyFont="1" applyBorder="1" applyAlignment="1">
      <alignment vertical="center"/>
    </xf>
    <xf numFmtId="0" fontId="31" fillId="0" borderId="29" xfId="0" applyFont="1" applyBorder="1" applyAlignment="1">
      <alignment horizontal="center" vertical="center"/>
    </xf>
    <xf numFmtId="9" fontId="35" fillId="9" borderId="4" xfId="0" applyNumberFormat="1" applyFont="1" applyFill="1" applyBorder="1" applyAlignment="1">
      <alignment horizontal="center" vertical="center" wrapText="1"/>
    </xf>
    <xf numFmtId="9" fontId="35" fillId="0" borderId="4" xfId="0" applyNumberFormat="1" applyFont="1" applyBorder="1" applyAlignment="1">
      <alignment horizontal="center" vertical="center" wrapText="1"/>
    </xf>
    <xf numFmtId="0" fontId="31" fillId="0" borderId="39" xfId="0" applyFont="1" applyBorder="1" applyAlignment="1">
      <alignment horizontal="center" vertical="center" wrapText="1"/>
    </xf>
  </cellXfs>
  <cellStyles count="3">
    <cellStyle name="Moneda [0] 2" xfId="2" xr:uid="{00000000-0005-0000-0000-000000000000}"/>
    <cellStyle name="Normal" xfId="0" builtinId="0"/>
    <cellStyle name="Normal 2" xfId="1" xr:uid="{00000000-0005-0000-0000-000002000000}"/>
  </cellStyles>
  <dxfs count="65">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rgb="FFFF0000"/>
        </patternFill>
      </fill>
    </dxf>
    <dxf>
      <fill>
        <patternFill>
          <bgColor rgb="FFFF6600"/>
        </patternFill>
      </fill>
    </dxf>
    <dxf>
      <fill>
        <patternFill>
          <bgColor rgb="FFFFFF00"/>
        </patternFill>
      </fill>
    </dxf>
    <dxf>
      <fill>
        <patternFill>
          <bgColor rgb="FF00B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ill>
        <patternFill>
          <bgColor rgb="FFFF0000"/>
        </patternFill>
      </fill>
    </dxf>
    <dxf>
      <fill>
        <patternFill>
          <bgColor rgb="FFFF6600"/>
        </patternFill>
      </fill>
    </dxf>
    <dxf>
      <fill>
        <patternFill>
          <bgColor rgb="FFFFFF0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rgb="FF006100"/>
      </font>
      <fill>
        <patternFill>
          <bgColor rgb="FFC6EFCE"/>
        </patternFill>
      </fill>
    </dxf>
    <dxf>
      <fill>
        <patternFill>
          <bgColor theme="7" tint="0.59996337778862885"/>
        </patternFill>
      </fill>
    </dxf>
    <dxf>
      <fill>
        <patternFill>
          <bgColor rgb="FFFF0000"/>
        </patternFill>
      </fill>
    </dxf>
    <dxf>
      <font>
        <color rgb="FF006100"/>
      </font>
      <fill>
        <patternFill>
          <bgColor rgb="FFC6EFCE"/>
        </patternFill>
      </fill>
    </dxf>
    <dxf>
      <fill>
        <patternFill>
          <bgColor theme="7" tint="0.59996337778862885"/>
        </patternFill>
      </fill>
    </dxf>
    <dxf>
      <fill>
        <patternFill>
          <bgColor rgb="FFFF0000"/>
        </patternFill>
      </fill>
    </dxf>
  </dxfs>
  <tableStyles count="1" defaultTableStyle="TableStyleMedium2" defaultPivotStyle="PivotStyleLight16">
    <tableStyle name="MySqlDefault" pivot="0" table="0" count="0" xr9:uid="{00000000-0011-0000-FFFF-FFFF00000000}"/>
  </tableStyles>
  <colors>
    <mruColors>
      <color rgb="FFFF3300"/>
      <color rgb="FFFF4B21"/>
      <color rgb="FFFFFF99"/>
      <color rgb="FF2F75B5"/>
      <color rgb="FFFF822D"/>
      <color rgb="FF00FF00"/>
      <color rgb="FFF66400"/>
      <color rgb="FFFF2D2D"/>
      <color rgb="FFFF1515"/>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36A3DE1A-434E-426F-BF56-1A75B53FBCF2}"/>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E667A133-C218-4F4F-852F-8B85003850ED}"/>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1798ED5C-B1AD-4CC1-8C8E-A68E10444FAB}"/>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709E121D-F267-4E2F-A2CD-5CF88AEAF380}"/>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43C9C96F-79AD-4945-BCA3-1F5B255A3836}"/>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823C5CB2-9E42-460E-923B-230CF476B0EE}"/>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CB94FEBB-9830-4062-84A7-2E9333164EB3}"/>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3DD34A1A-61CF-463F-9353-DF4470C63E88}"/>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A4F304A3-089E-44AF-BA3E-9E5E7D2402FE}"/>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29FEFB9F-CF0E-4AEB-BE71-DD50CA8F9E80}"/>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1694329</xdr:colOff>
      <xdr:row>4</xdr:row>
      <xdr:rowOff>291353</xdr:rowOff>
    </xdr:to>
    <xdr:pic>
      <xdr:nvPicPr>
        <xdr:cNvPr id="12" name="Imagen 11">
          <a:extLst>
            <a:ext uri="{FF2B5EF4-FFF2-40B4-BE49-F238E27FC236}">
              <a16:creationId xmlns:a16="http://schemas.microsoft.com/office/drawing/2014/main" id="{4A9A3D91-C0C3-4E31-AE59-F3F1244793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77906"/>
          <a:ext cx="3579160" cy="766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674689</xdr:colOff>
      <xdr:row>0</xdr:row>
      <xdr:rowOff>79375</xdr:rowOff>
    </xdr:from>
    <xdr:to>
      <xdr:col>3</xdr:col>
      <xdr:colOff>901701</xdr:colOff>
      <xdr:row>2</xdr:row>
      <xdr:rowOff>143705</xdr:rowOff>
    </xdr:to>
    <xdr:pic>
      <xdr:nvPicPr>
        <xdr:cNvPr id="2" name="Imagen 1">
          <a:extLst>
            <a:ext uri="{FF2B5EF4-FFF2-40B4-BE49-F238E27FC236}">
              <a16:creationId xmlns:a16="http://schemas.microsoft.com/office/drawing/2014/main" id="{A9FD87C0-3F73-4F6A-ACC5-F9B80D7AEE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49589" y="79375"/>
          <a:ext cx="2068512" cy="5469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307522</xdr:colOff>
      <xdr:row>0</xdr:row>
      <xdr:rowOff>108857</xdr:rowOff>
    </xdr:from>
    <xdr:to>
      <xdr:col>1</xdr:col>
      <xdr:colOff>157843</xdr:colOff>
      <xdr:row>2</xdr:row>
      <xdr:rowOff>247651</xdr:rowOff>
    </xdr:to>
    <xdr:pic>
      <xdr:nvPicPr>
        <xdr:cNvPr id="3" name="Imagen 2">
          <a:extLst>
            <a:ext uri="{FF2B5EF4-FFF2-40B4-BE49-F238E27FC236}">
              <a16:creationId xmlns:a16="http://schemas.microsoft.com/office/drawing/2014/main" id="{98737D5D-FAFE-4812-8A2E-2530691F23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7522" y="108857"/>
          <a:ext cx="1679121" cy="6912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0</xdr:row>
      <xdr:rowOff>100853</xdr:rowOff>
    </xdr:from>
    <xdr:to>
      <xdr:col>2</xdr:col>
      <xdr:colOff>0</xdr:colOff>
      <xdr:row>3</xdr:row>
      <xdr:rowOff>89160</xdr:rowOff>
    </xdr:to>
    <xdr:pic>
      <xdr:nvPicPr>
        <xdr:cNvPr id="2" name="Imagen 1">
          <a:extLst>
            <a:ext uri="{FF2B5EF4-FFF2-40B4-BE49-F238E27FC236}">
              <a16:creationId xmlns:a16="http://schemas.microsoft.com/office/drawing/2014/main" id="{2DA11C2E-FBFE-4923-87A2-9286C30F44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09600" y="100853"/>
          <a:ext cx="1495425" cy="6455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690563</xdr:colOff>
      <xdr:row>0</xdr:row>
      <xdr:rowOff>0</xdr:rowOff>
    </xdr:from>
    <xdr:to>
      <xdr:col>3</xdr:col>
      <xdr:colOff>209550</xdr:colOff>
      <xdr:row>0</xdr:row>
      <xdr:rowOff>1323489</xdr:rowOff>
    </xdr:to>
    <xdr:pic>
      <xdr:nvPicPr>
        <xdr:cNvPr id="3" name="Imagen 2">
          <a:extLst>
            <a:ext uri="{FF2B5EF4-FFF2-40B4-BE49-F238E27FC236}">
              <a16:creationId xmlns:a16="http://schemas.microsoft.com/office/drawing/2014/main" id="{BF03E352-103A-4DF8-8050-0D7B3BB1D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90563" y="0"/>
          <a:ext cx="3538537" cy="132348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83345</xdr:rowOff>
    </xdr:from>
    <xdr:ext cx="1585324" cy="428624"/>
    <xdr:pic>
      <xdr:nvPicPr>
        <xdr:cNvPr id="2" name="Imagen 3" descr="http://www.centrodememoriahistorica.gov.co/alfabetizaciones/images/logo_CNMH.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345"/>
          <a:ext cx="1585324"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7"/>
  <sheetViews>
    <sheetView showGridLines="0" zoomScale="80" zoomScaleNormal="80" workbookViewId="0">
      <selection activeCell="A6" sqref="A6"/>
    </sheetView>
  </sheetViews>
  <sheetFormatPr baseColWidth="10" defaultColWidth="12.5703125" defaultRowHeight="15" customHeight="1" x14ac:dyDescent="0.25"/>
  <cols>
    <col min="1" max="1" width="28.7109375" style="41" customWidth="1"/>
    <col min="2" max="2" width="34.5703125" style="41" customWidth="1"/>
    <col min="3" max="3" width="35.42578125" style="41" customWidth="1"/>
    <col min="4" max="7" width="15.85546875" style="41" customWidth="1"/>
    <col min="8" max="8" width="35.28515625" style="41" bestFit="1" customWidth="1"/>
    <col min="9" max="9" width="11.5703125" style="41" bestFit="1" customWidth="1"/>
    <col min="10" max="10" width="4" style="41" customWidth="1"/>
    <col min="11" max="11" width="10" style="41" customWidth="1"/>
    <col min="12" max="12" width="9.42578125" style="41" customWidth="1"/>
    <col min="13" max="16384" width="12.5703125" style="41"/>
  </cols>
  <sheetData>
    <row r="2" spans="1:12" ht="15" customHeight="1" x14ac:dyDescent="0.25">
      <c r="A2" s="265" t="s">
        <v>0</v>
      </c>
      <c r="B2" s="266"/>
      <c r="C2" s="266"/>
      <c r="D2" s="266"/>
      <c r="E2" s="266"/>
      <c r="F2" s="266"/>
      <c r="G2" s="266"/>
      <c r="H2" s="266"/>
      <c r="I2" s="267"/>
    </row>
    <row r="3" spans="1:12" ht="15" customHeight="1" x14ac:dyDescent="0.25">
      <c r="A3" s="268"/>
      <c r="B3" s="269"/>
      <c r="C3" s="269"/>
      <c r="D3" s="269"/>
      <c r="E3" s="269"/>
      <c r="F3" s="269"/>
      <c r="G3" s="269"/>
      <c r="H3" s="269"/>
      <c r="I3" s="270"/>
    </row>
    <row r="4" spans="1:12" ht="15" customHeight="1" x14ac:dyDescent="0.25">
      <c r="A4" s="268"/>
      <c r="B4" s="269"/>
      <c r="C4" s="269"/>
      <c r="D4" s="269"/>
      <c r="E4" s="269"/>
      <c r="F4" s="269"/>
      <c r="G4" s="269"/>
      <c r="H4" s="269"/>
      <c r="I4" s="270"/>
    </row>
    <row r="5" spans="1:12" ht="28.5" customHeight="1" x14ac:dyDescent="0.25">
      <c r="A5" s="271"/>
      <c r="B5" s="272"/>
      <c r="C5" s="272"/>
      <c r="D5" s="272"/>
      <c r="E5" s="272"/>
      <c r="F5" s="272"/>
      <c r="G5" s="272"/>
      <c r="H5" s="272"/>
      <c r="I5" s="273"/>
    </row>
    <row r="6" spans="1:12" ht="8.25" customHeight="1" x14ac:dyDescent="0.25"/>
    <row r="7" spans="1:12" ht="21" customHeight="1" x14ac:dyDescent="0.25">
      <c r="A7" s="274" t="s">
        <v>1</v>
      </c>
      <c r="B7" s="275"/>
      <c r="C7" s="275"/>
      <c r="D7" s="275"/>
      <c r="E7" s="275"/>
      <c r="F7" s="275"/>
      <c r="G7" s="275"/>
      <c r="H7" s="275"/>
      <c r="I7" s="275"/>
    </row>
    <row r="8" spans="1:12" ht="21" customHeight="1" x14ac:dyDescent="0.25">
      <c r="A8" s="275"/>
      <c r="B8" s="275"/>
      <c r="C8" s="275"/>
      <c r="D8" s="275"/>
      <c r="E8" s="275"/>
      <c r="F8" s="275"/>
      <c r="G8" s="275"/>
      <c r="H8" s="275"/>
      <c r="I8" s="275"/>
    </row>
    <row r="9" spans="1:12" ht="21" customHeight="1" x14ac:dyDescent="0.25">
      <c r="A9" s="275"/>
      <c r="B9" s="275"/>
      <c r="C9" s="275"/>
      <c r="D9" s="275"/>
      <c r="E9" s="275"/>
      <c r="F9" s="275"/>
      <c r="G9" s="275"/>
      <c r="H9" s="275"/>
      <c r="I9" s="275"/>
    </row>
    <row r="10" spans="1:12" ht="27" customHeight="1" x14ac:dyDescent="0.25">
      <c r="A10" s="276" t="s">
        <v>2</v>
      </c>
      <c r="B10" s="263" t="s">
        <v>3</v>
      </c>
      <c r="C10" s="262" t="s">
        <v>4</v>
      </c>
      <c r="D10" s="262"/>
      <c r="E10" s="262"/>
      <c r="F10" s="262"/>
      <c r="G10" s="262"/>
      <c r="H10" s="262"/>
      <c r="I10" s="262"/>
      <c r="J10" s="42"/>
      <c r="K10" s="42"/>
      <c r="L10" s="42"/>
    </row>
    <row r="11" spans="1:12" ht="15" customHeight="1" x14ac:dyDescent="0.25">
      <c r="A11" s="276"/>
      <c r="B11" s="264"/>
      <c r="C11" s="262" t="s">
        <v>5</v>
      </c>
      <c r="D11" s="262"/>
      <c r="E11" s="262"/>
      <c r="F11" s="262"/>
      <c r="G11" s="262"/>
      <c r="H11" s="262"/>
      <c r="I11" s="262"/>
      <c r="J11" s="42"/>
      <c r="K11" s="42"/>
      <c r="L11" s="42"/>
    </row>
    <row r="12" spans="1:12" ht="15" customHeight="1" x14ac:dyDescent="0.25">
      <c r="A12" s="276"/>
      <c r="B12" s="264"/>
      <c r="C12" s="262" t="s">
        <v>6</v>
      </c>
      <c r="D12" s="262"/>
      <c r="E12" s="262"/>
      <c r="F12" s="262"/>
      <c r="G12" s="262"/>
      <c r="H12" s="262"/>
      <c r="I12" s="262"/>
      <c r="J12" s="42"/>
      <c r="K12" s="42"/>
      <c r="L12" s="42"/>
    </row>
    <row r="13" spans="1:12" ht="26.25" customHeight="1" x14ac:dyDescent="0.25">
      <c r="A13" s="276"/>
      <c r="B13" s="264"/>
      <c r="C13" s="262" t="s">
        <v>7</v>
      </c>
      <c r="D13" s="262"/>
      <c r="E13" s="262"/>
      <c r="F13" s="262"/>
      <c r="G13" s="262"/>
      <c r="H13" s="262"/>
      <c r="I13" s="262"/>
      <c r="J13" s="42"/>
      <c r="K13" s="42"/>
      <c r="L13" s="42"/>
    </row>
    <row r="14" spans="1:12" ht="26.25" customHeight="1" x14ac:dyDescent="0.25">
      <c r="A14" s="276"/>
      <c r="B14" s="264"/>
      <c r="C14" s="262" t="s">
        <v>8</v>
      </c>
      <c r="D14" s="262"/>
      <c r="E14" s="262"/>
      <c r="F14" s="262"/>
      <c r="G14" s="262"/>
      <c r="H14" s="262"/>
      <c r="I14" s="262"/>
      <c r="J14" s="42"/>
      <c r="K14" s="42"/>
      <c r="L14" s="42"/>
    </row>
    <row r="15" spans="1:12" ht="32.450000000000003" customHeight="1" x14ac:dyDescent="0.25">
      <c r="A15" s="276"/>
      <c r="B15" s="264"/>
      <c r="C15" s="262"/>
      <c r="D15" s="262"/>
      <c r="E15" s="262"/>
      <c r="F15" s="262"/>
      <c r="G15" s="262"/>
      <c r="H15" s="262"/>
      <c r="I15" s="262"/>
      <c r="J15" s="42"/>
      <c r="K15" s="42"/>
      <c r="L15" s="42"/>
    </row>
    <row r="16" spans="1:12" ht="32.1" customHeight="1" x14ac:dyDescent="0.25">
      <c r="A16" s="276"/>
      <c r="B16" s="263" t="s">
        <v>9</v>
      </c>
      <c r="C16" s="262" t="s">
        <v>10</v>
      </c>
      <c r="D16" s="262"/>
      <c r="E16" s="262"/>
      <c r="F16" s="262"/>
      <c r="G16" s="262"/>
      <c r="H16" s="262"/>
      <c r="I16" s="262"/>
      <c r="J16" s="43"/>
      <c r="K16" s="43"/>
    </row>
    <row r="17" spans="1:11" ht="15.75" x14ac:dyDescent="0.25">
      <c r="A17" s="276"/>
      <c r="B17" s="264"/>
      <c r="C17" s="262" t="s">
        <v>11</v>
      </c>
      <c r="D17" s="262"/>
      <c r="E17" s="262"/>
      <c r="F17" s="262"/>
      <c r="G17" s="262"/>
      <c r="H17" s="262"/>
      <c r="I17" s="262"/>
      <c r="J17" s="43"/>
      <c r="K17" s="43"/>
    </row>
    <row r="18" spans="1:11" ht="35.1" customHeight="1" x14ac:dyDescent="0.25">
      <c r="A18" s="276"/>
      <c r="B18" s="264"/>
      <c r="C18" s="262" t="s">
        <v>12</v>
      </c>
      <c r="D18" s="262"/>
      <c r="E18" s="262"/>
      <c r="F18" s="262"/>
      <c r="G18" s="262"/>
      <c r="H18" s="262"/>
      <c r="I18" s="262"/>
      <c r="J18" s="43"/>
      <c r="K18" s="43"/>
    </row>
    <row r="19" spans="1:11" ht="32.25" customHeight="1" x14ac:dyDescent="0.25">
      <c r="A19" s="276"/>
      <c r="B19" s="264"/>
      <c r="C19" s="262" t="s">
        <v>13</v>
      </c>
      <c r="D19" s="262"/>
      <c r="E19" s="262"/>
      <c r="F19" s="262"/>
      <c r="G19" s="262"/>
      <c r="H19" s="262"/>
      <c r="I19" s="262"/>
      <c r="J19" s="43"/>
      <c r="K19" s="43"/>
    </row>
    <row r="20" spans="1:11" ht="15.75" x14ac:dyDescent="0.25">
      <c r="A20" s="276"/>
      <c r="B20" s="264"/>
      <c r="C20" s="262" t="s">
        <v>14</v>
      </c>
      <c r="D20" s="262"/>
      <c r="E20" s="262"/>
      <c r="F20" s="262"/>
      <c r="G20" s="262"/>
      <c r="H20" s="262"/>
      <c r="I20" s="262"/>
      <c r="J20" s="43"/>
      <c r="K20" s="43"/>
    </row>
    <row r="21" spans="1:11" ht="15.75" x14ac:dyDescent="0.25">
      <c r="A21" s="276"/>
      <c r="B21" s="264"/>
      <c r="C21" s="262" t="s">
        <v>15</v>
      </c>
      <c r="D21" s="262"/>
      <c r="E21" s="262"/>
      <c r="F21" s="262"/>
      <c r="G21" s="262"/>
      <c r="H21" s="262"/>
      <c r="I21" s="262"/>
      <c r="J21" s="43"/>
      <c r="K21" s="43"/>
    </row>
    <row r="22" spans="1:11" ht="15.75" x14ac:dyDescent="0.25">
      <c r="A22" s="276"/>
      <c r="B22" s="263" t="s">
        <v>16</v>
      </c>
      <c r="C22" s="262" t="s">
        <v>17</v>
      </c>
      <c r="D22" s="262"/>
      <c r="E22" s="262"/>
      <c r="F22" s="262"/>
      <c r="G22" s="262"/>
      <c r="H22" s="262"/>
      <c r="I22" s="262"/>
      <c r="J22" s="43"/>
      <c r="K22" s="43"/>
    </row>
    <row r="23" spans="1:11" ht="15.75" x14ac:dyDescent="0.25">
      <c r="A23" s="276"/>
      <c r="B23" s="264"/>
      <c r="C23" s="262" t="s">
        <v>18</v>
      </c>
      <c r="D23" s="262"/>
      <c r="E23" s="262"/>
      <c r="F23" s="262"/>
      <c r="G23" s="262"/>
      <c r="H23" s="262"/>
      <c r="I23" s="262"/>
      <c r="J23" s="43"/>
      <c r="K23" s="43"/>
    </row>
    <row r="24" spans="1:11" ht="15.75" x14ac:dyDescent="0.25">
      <c r="A24" s="276"/>
      <c r="B24" s="264"/>
      <c r="C24" s="262" t="s">
        <v>19</v>
      </c>
      <c r="D24" s="262"/>
      <c r="E24" s="262"/>
      <c r="F24" s="262"/>
      <c r="G24" s="262"/>
      <c r="H24" s="262"/>
      <c r="I24" s="262"/>
      <c r="J24" s="43"/>
      <c r="K24" s="43"/>
    </row>
    <row r="25" spans="1:11" ht="15.75" x14ac:dyDescent="0.25">
      <c r="A25" s="276"/>
      <c r="B25" s="264"/>
      <c r="C25" s="262" t="s">
        <v>20</v>
      </c>
      <c r="D25" s="262"/>
      <c r="E25" s="262"/>
      <c r="F25" s="262"/>
      <c r="G25" s="262"/>
      <c r="H25" s="262"/>
      <c r="I25" s="262"/>
      <c r="J25" s="43"/>
      <c r="K25" s="43"/>
    </row>
    <row r="26" spans="1:11" ht="15.75" x14ac:dyDescent="0.25">
      <c r="A26" s="276"/>
      <c r="B26" s="264"/>
      <c r="C26" s="262" t="s">
        <v>21</v>
      </c>
      <c r="D26" s="262"/>
      <c r="E26" s="262"/>
      <c r="F26" s="262"/>
      <c r="G26" s="262"/>
      <c r="H26" s="262"/>
      <c r="I26" s="262"/>
      <c r="J26" s="43"/>
      <c r="K26" s="43"/>
    </row>
    <row r="27" spans="1:11" ht="15.75" x14ac:dyDescent="0.25">
      <c r="A27" s="276"/>
      <c r="B27" s="264"/>
      <c r="C27" s="262" t="s">
        <v>22</v>
      </c>
      <c r="D27" s="262"/>
      <c r="E27" s="262"/>
      <c r="F27" s="262"/>
      <c r="G27" s="262"/>
      <c r="H27" s="262"/>
      <c r="I27" s="262"/>
      <c r="J27" s="43"/>
      <c r="K27" s="43"/>
    </row>
  </sheetData>
  <mergeCells count="24">
    <mergeCell ref="A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 ref="C13:I13"/>
    <mergeCell ref="C14:I14"/>
    <mergeCell ref="C15:I15"/>
    <mergeCell ref="B16:B21"/>
    <mergeCell ref="C16:I16"/>
    <mergeCell ref="C17:I17"/>
    <mergeCell ref="C18:I18"/>
    <mergeCell ref="C19:I1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'Tablas de validación'!$B$40:$B$45</xm:f>
          </x14:formula1>
          <xm:sqref>C10:I15</xm:sqref>
        </x14:dataValidation>
        <x14:dataValidation type="list" allowBlank="1" showInputMessage="1" showErrorMessage="1" xr:uid="{00000000-0002-0000-0000-000001000000}">
          <x14:formula1>
            <xm:f>'Tablas de validación'!$C$40:$C$45</xm:f>
          </x14:formula1>
          <xm:sqref>C16:I21</xm:sqref>
        </x14:dataValidation>
        <x14:dataValidation type="list" allowBlank="1" showInputMessage="1" showErrorMessage="1" xr:uid="{00000000-0002-0000-0000-000002000000}">
          <x14:formula1>
            <xm:f>'Tablas de validación'!$D$40:$D$45</xm:f>
          </x14:formula1>
          <xm:sqref>C22:I27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7"/>
  <sheetViews>
    <sheetView zoomScale="80" zoomScaleNormal="80" workbookViewId="0">
      <selection activeCell="F15" sqref="F15"/>
    </sheetView>
  </sheetViews>
  <sheetFormatPr baseColWidth="10" defaultColWidth="11.42578125" defaultRowHeight="15" x14ac:dyDescent="0.25"/>
  <cols>
    <col min="1" max="1" width="24.7109375" style="1" customWidth="1"/>
    <col min="2" max="2" width="60" style="1" customWidth="1"/>
    <col min="3" max="3" width="61.5703125" style="1" customWidth="1"/>
    <col min="4" max="4" width="56" style="1" customWidth="1"/>
    <col min="5" max="16384" width="11.42578125" style="1"/>
  </cols>
  <sheetData>
    <row r="1" spans="1:6" ht="16.5" customHeight="1" x14ac:dyDescent="0.25">
      <c r="A1" s="455"/>
      <c r="B1" s="446" t="s">
        <v>306</v>
      </c>
      <c r="C1" s="447"/>
      <c r="D1" s="448"/>
    </row>
    <row r="2" spans="1:6" ht="16.5" customHeight="1" x14ac:dyDescent="0.25">
      <c r="A2" s="456"/>
      <c r="B2" s="449"/>
      <c r="C2" s="450"/>
      <c r="D2" s="451"/>
    </row>
    <row r="3" spans="1:6" ht="16.5" customHeight="1" thickBot="1" x14ac:dyDescent="0.3">
      <c r="A3" s="457"/>
      <c r="B3" s="452"/>
      <c r="C3" s="453"/>
      <c r="D3" s="454"/>
    </row>
    <row r="4" spans="1:6" ht="7.5" customHeight="1" x14ac:dyDescent="0.25">
      <c r="A4" s="13"/>
      <c r="B4" s="14"/>
      <c r="C4" s="13"/>
      <c r="D4" s="13"/>
    </row>
    <row r="5" spans="1:6" ht="7.5" customHeight="1" x14ac:dyDescent="0.25">
      <c r="A5" s="13"/>
      <c r="B5" s="14"/>
      <c r="C5" s="13"/>
      <c r="D5" s="13"/>
    </row>
    <row r="6" spans="1:6" ht="7.5" customHeight="1" thickBot="1" x14ac:dyDescent="0.3">
      <c r="A6" s="15"/>
      <c r="B6" s="15"/>
      <c r="C6" s="16"/>
      <c r="D6" s="16"/>
    </row>
    <row r="7" spans="1:6" x14ac:dyDescent="0.25">
      <c r="A7" s="458" t="s">
        <v>241</v>
      </c>
      <c r="B7" s="5" t="e">
        <f>IF(AND(#REF!=#REF!,#REF!=#REF!),#REF!,"")</f>
        <v>#REF!</v>
      </c>
      <c r="C7" s="5" t="e">
        <f>IF(AND(#REF!=#REF!,#REF!=#REF!),#REF!,"")</f>
        <v>#REF!</v>
      </c>
      <c r="D7" s="5" t="e">
        <f>IF(AND(#REF!=#REF!,#REF!=#REF!),#REF!,"")</f>
        <v>#REF!</v>
      </c>
    </row>
    <row r="8" spans="1:6" x14ac:dyDescent="0.25">
      <c r="A8" s="459"/>
      <c r="B8" s="6" t="e">
        <f>IF(AND(#REF!=#REF!,#REF!=#REF!),#REF!,"")</f>
        <v>#REF!</v>
      </c>
      <c r="C8" s="6" t="e">
        <f>IF(AND(#REF!=#REF!,#REF!=#REF!),#REF!,"")</f>
        <v>#REF!</v>
      </c>
      <c r="D8" s="6" t="e">
        <f>IF(AND(#REF!=#REF!,#REF!=#REF!),#REF!,"")</f>
        <v>#REF!</v>
      </c>
    </row>
    <row r="9" spans="1:6" x14ac:dyDescent="0.25">
      <c r="A9" s="459"/>
      <c r="B9" s="6" t="e">
        <f>IF(AND(#REF!=#REF!,#REF!=#REF!),#REF!,"")</f>
        <v>#REF!</v>
      </c>
      <c r="C9" s="6" t="e">
        <f>IF(AND(#REF!=#REF!,#REF!=#REF!),#REF!,"")</f>
        <v>#REF!</v>
      </c>
      <c r="D9" s="6" t="e">
        <f>IF(AND(#REF!=#REF!,#REF!=#REF!),#REF!,"")</f>
        <v>#REF!</v>
      </c>
      <c r="F9" s="2"/>
    </row>
    <row r="10" spans="1:6" x14ac:dyDescent="0.25">
      <c r="A10" s="459"/>
      <c r="B10" s="6" t="e">
        <f>IF(AND(#REF!=#REF!,#REF!=#REF!),#REF!,"")</f>
        <v>#REF!</v>
      </c>
      <c r="C10" s="6" t="e">
        <f>IF(AND(#REF!=#REF!,#REF!=#REF!),#REF!,"")</f>
        <v>#REF!</v>
      </c>
      <c r="D10" s="6" t="e">
        <f>IF(AND(#REF!=#REF!,#REF!=#REF!),#REF!,"")</f>
        <v>#REF!</v>
      </c>
    </row>
    <row r="11" spans="1:6" x14ac:dyDescent="0.25">
      <c r="A11" s="459"/>
      <c r="B11" s="6" t="e">
        <f>IF(AND(#REF!=#REF!,#REF!=#REF!),#REF!,"")</f>
        <v>#REF!</v>
      </c>
      <c r="C11" s="6" t="e">
        <f>IF(AND(#REF!=#REF!,#REF!=#REF!),#REF!,"")</f>
        <v>#REF!</v>
      </c>
      <c r="D11" s="6" t="e">
        <f>IF(AND(#REF!=#REF!,#REF!=#REF!),#REF!,"")</f>
        <v>#REF!</v>
      </c>
    </row>
    <row r="12" spans="1:6" x14ac:dyDescent="0.25">
      <c r="A12" s="459"/>
      <c r="B12" s="6" t="e">
        <f>IF(AND(#REF!=#REF!,#REF!=#REF!),#REF!,"")</f>
        <v>#REF!</v>
      </c>
      <c r="C12" s="6" t="e">
        <f>IF(AND(#REF!=#REF!,#REF!=#REF!),#REF!,"")</f>
        <v>#REF!</v>
      </c>
      <c r="D12" s="6" t="e">
        <f>IF(AND(#REF!=#REF!,#REF!=#REF!),#REF!,"")</f>
        <v>#REF!</v>
      </c>
    </row>
    <row r="13" spans="1:6" x14ac:dyDescent="0.25">
      <c r="A13" s="459"/>
      <c r="B13" s="6" t="e">
        <f>IF(AND(#REF!=#REF!,#REF!=#REF!),#REF!,"")</f>
        <v>#REF!</v>
      </c>
      <c r="C13" s="6" t="e">
        <f>IF(AND(#REF!=#REF!,#REF!=#REF!),#REF!,"")</f>
        <v>#REF!</v>
      </c>
      <c r="D13" s="6" t="e">
        <f>IF(AND(#REF!=#REF!,#REF!=#REF!),#REF!,"")</f>
        <v>#REF!</v>
      </c>
    </row>
    <row r="14" spans="1:6" x14ac:dyDescent="0.25">
      <c r="A14" s="459"/>
      <c r="B14" s="6" t="e">
        <f>IF(AND(#REF!=#REF!,#REF!=#REF!),#REF!,"")</f>
        <v>#REF!</v>
      </c>
      <c r="C14" s="6" t="e">
        <f>IF(AND(#REF!=#REF!,#REF!=#REF!),#REF!,"")</f>
        <v>#REF!</v>
      </c>
      <c r="D14" s="6" t="e">
        <f>IF(AND(#REF!=#REF!,#REF!=#REF!),#REF!,"")</f>
        <v>#REF!</v>
      </c>
    </row>
    <row r="15" spans="1:6" x14ac:dyDescent="0.25">
      <c r="A15" s="459"/>
      <c r="B15" s="6" t="e">
        <f>IF(AND(#REF!=#REF!,#REF!=#REF!),#REF!,"")</f>
        <v>#REF!</v>
      </c>
      <c r="C15" s="6" t="e">
        <f>IF(AND(#REF!=#REF!,#REF!=#REF!),#REF!,"")</f>
        <v>#REF!</v>
      </c>
      <c r="D15" s="6" t="e">
        <f>IF(AND(#REF!=#REF!,#REF!=#REF!),#REF!,"")</f>
        <v>#REF!</v>
      </c>
    </row>
    <row r="16" spans="1:6" x14ac:dyDescent="0.25">
      <c r="A16" s="459"/>
      <c r="B16" s="6" t="e">
        <f>IF(AND(#REF!=#REF!,#REF!=#REF!),#REF!,"")</f>
        <v>#REF!</v>
      </c>
      <c r="C16" s="6" t="e">
        <f>IF(AND(#REF!=#REF!,#REF!=#REF!),#REF!,"")</f>
        <v>#REF!</v>
      </c>
      <c r="D16" s="6" t="e">
        <f>IF(AND(#REF!=#REF!,#REF!=#REF!),#REF!,"")</f>
        <v>#REF!</v>
      </c>
    </row>
    <row r="17" spans="1:4" x14ac:dyDescent="0.25">
      <c r="A17" s="459"/>
      <c r="B17" s="6" t="e">
        <f>IF(AND(#REF!=#REF!,#REF!=#REF!),#REF!,"")</f>
        <v>#REF!</v>
      </c>
      <c r="C17" s="6" t="e">
        <f>IF(AND(#REF!=#REF!,#REF!=#REF!),#REF!,"")</f>
        <v>#REF!</v>
      </c>
      <c r="D17" s="6" t="e">
        <f>IF(AND(#REF!=#REF!,#REF!=#REF!),#REF!,"")</f>
        <v>#REF!</v>
      </c>
    </row>
    <row r="18" spans="1:4" x14ac:dyDescent="0.25">
      <c r="A18" s="459"/>
      <c r="B18" s="6" t="e">
        <f>IF(AND(#REF!=#REF!,#REF!=#REF!),#REF!,"")</f>
        <v>#REF!</v>
      </c>
      <c r="C18" s="6" t="e">
        <f>IF(AND(#REF!=#REF!,#REF!=#REF!),#REF!,"")</f>
        <v>#REF!</v>
      </c>
      <c r="D18" s="6" t="e">
        <f>IF(AND(#REF!=#REF!,#REF!=#REF!),#REF!,"")</f>
        <v>#REF!</v>
      </c>
    </row>
    <row r="19" spans="1:4" x14ac:dyDescent="0.25">
      <c r="A19" s="459"/>
      <c r="B19" s="6" t="e">
        <f>IF(AND(#REF!=#REF!,#REF!=#REF!),#REF!,"")</f>
        <v>#REF!</v>
      </c>
      <c r="C19" s="6" t="e">
        <f>IF(AND(#REF!=#REF!,#REF!=#REF!),#REF!,"")</f>
        <v>#REF!</v>
      </c>
      <c r="D19" s="6" t="e">
        <f>IF(AND(#REF!=#REF!,#REF!=#REF!),#REF!,"")</f>
        <v>#REF!</v>
      </c>
    </row>
    <row r="20" spans="1:4" x14ac:dyDescent="0.25">
      <c r="A20" s="459"/>
      <c r="B20" s="6" t="e">
        <f>IF(AND(#REF!=#REF!,#REF!=#REF!),#REF!,"")</f>
        <v>#REF!</v>
      </c>
      <c r="C20" s="6" t="e">
        <f>IF(AND(#REF!=#REF!,#REF!=#REF!),#REF!,"")</f>
        <v>#REF!</v>
      </c>
      <c r="D20" s="6" t="e">
        <f>IF(AND(#REF!=#REF!,#REF!=#REF!),#REF!,"")</f>
        <v>#REF!</v>
      </c>
    </row>
    <row r="21" spans="1:4" x14ac:dyDescent="0.25">
      <c r="A21" s="459"/>
      <c r="B21" s="6" t="e">
        <f>IF(AND(#REF!=#REF!,#REF!=#REF!),#REF!,"")</f>
        <v>#REF!</v>
      </c>
      <c r="C21" s="6" t="e">
        <f>IF(AND(#REF!=#REF!,#REF!=#REF!),#REF!,"")</f>
        <v>#REF!</v>
      </c>
      <c r="D21" s="6" t="e">
        <f>IF(AND(#REF!=#REF!,#REF!=#REF!),#REF!,"")</f>
        <v>#REF!</v>
      </c>
    </row>
    <row r="22" spans="1:4" x14ac:dyDescent="0.25">
      <c r="A22" s="459"/>
      <c r="B22" s="6" t="e">
        <f>IF(AND(#REF!=#REF!,#REF!=#REF!),#REF!,"")</f>
        <v>#REF!</v>
      </c>
      <c r="C22" s="6" t="e">
        <f>IF(AND(#REF!=#REF!,#REF!=#REF!),#REF!,"")</f>
        <v>#REF!</v>
      </c>
      <c r="D22" s="6" t="e">
        <f>IF(AND(#REF!=#REF!,#REF!=#REF!),#REF!,"")</f>
        <v>#REF!</v>
      </c>
    </row>
    <row r="23" spans="1:4" x14ac:dyDescent="0.25">
      <c r="A23" s="459"/>
      <c r="B23" s="6" t="e">
        <f>IF(AND(#REF!=#REF!,#REF!=#REF!),#REF!,"")</f>
        <v>#REF!</v>
      </c>
      <c r="C23" s="6" t="e">
        <f>IF(AND(#REF!=#REF!,#REF!=#REF!),#REF!,"")</f>
        <v>#REF!</v>
      </c>
      <c r="D23" s="6" t="e">
        <f>IF(AND(#REF!=#REF!,#REF!=#REF!),#REF!,"")</f>
        <v>#REF!</v>
      </c>
    </row>
    <row r="24" spans="1:4" x14ac:dyDescent="0.25">
      <c r="A24" s="459"/>
      <c r="B24" s="6" t="e">
        <f>IF(AND(#REF!=#REF!,#REF!=#REF!),#REF!,"")</f>
        <v>#REF!</v>
      </c>
      <c r="C24" s="6" t="e">
        <f>IF(AND(#REF!=#REF!,#REF!=#REF!),#REF!,"")</f>
        <v>#REF!</v>
      </c>
      <c r="D24" s="6" t="e">
        <f>IF(AND(#REF!=#REF!,#REF!=#REF!),#REF!,"")</f>
        <v>#REF!</v>
      </c>
    </row>
    <row r="25" spans="1:4" x14ac:dyDescent="0.25">
      <c r="A25" s="459"/>
      <c r="B25" s="6" t="e">
        <f>IF(AND(#REF!=#REF!,#REF!=#REF!),#REF!,"")</f>
        <v>#REF!</v>
      </c>
      <c r="C25" s="6" t="e">
        <f>IF(AND(#REF!=#REF!,#REF!=#REF!),#REF!,"")</f>
        <v>#REF!</v>
      </c>
      <c r="D25" s="6" t="e">
        <f>IF(AND(#REF!=#REF!,#REF!=#REF!),#REF!,"")</f>
        <v>#REF!</v>
      </c>
    </row>
    <row r="26" spans="1:4" x14ac:dyDescent="0.25">
      <c r="A26" s="459"/>
      <c r="B26" s="6" t="e">
        <f>IF(AND(#REF!=#REF!,#REF!=#REF!),#REF!,"")</f>
        <v>#REF!</v>
      </c>
      <c r="C26" s="6" t="e">
        <f>IF(AND(#REF!=#REF!,#REF!=#REF!),#REF!,"")</f>
        <v>#REF!</v>
      </c>
      <c r="D26" s="6" t="e">
        <f>IF(AND(#REF!=#REF!,#REF!=#REF!),#REF!,"")</f>
        <v>#REF!</v>
      </c>
    </row>
    <row r="27" spans="1:4" x14ac:dyDescent="0.25">
      <c r="A27" s="459"/>
      <c r="B27" s="6" t="e">
        <f>IF(AND(#REF!=#REF!,#REF!=#REF!),#REF!,"")</f>
        <v>#REF!</v>
      </c>
      <c r="C27" s="6" t="e">
        <f>IF(AND(#REF!=#REF!,#REF!=#REF!),#REF!,"")</f>
        <v>#REF!</v>
      </c>
      <c r="D27" s="6" t="e">
        <f>IF(AND(#REF!=#REF!,#REF!=#REF!),#REF!,"")</f>
        <v>#REF!</v>
      </c>
    </row>
    <row r="28" spans="1:4" x14ac:dyDescent="0.25">
      <c r="A28" s="459"/>
      <c r="B28" s="6" t="e">
        <f>IF(AND(#REF!=#REF!,#REF!=#REF!),#REF!,"")</f>
        <v>#REF!</v>
      </c>
      <c r="C28" s="6" t="e">
        <f>IF(AND(#REF!=#REF!,#REF!=#REF!),#REF!,"")</f>
        <v>#REF!</v>
      </c>
      <c r="D28" s="6" t="e">
        <f>IF(AND(#REF!=#REF!,#REF!=#REF!),#REF!,"")</f>
        <v>#REF!</v>
      </c>
    </row>
    <row r="29" spans="1:4" x14ac:dyDescent="0.25">
      <c r="A29" s="459"/>
      <c r="B29" s="8" t="e">
        <f>IF(AND(#REF!=#REF!,#REF!=#REF!),#REF!,"")</f>
        <v>#REF!</v>
      </c>
      <c r="C29" s="8" t="e">
        <f>IF(AND(#REF!=#REF!,#REF!=#REF!),#REF!,"")</f>
        <v>#REF!</v>
      </c>
      <c r="D29" s="8" t="e">
        <f>IF(AND(#REF!=#REF!,#REF!=#REF!),#REF!,"")</f>
        <v>#REF!</v>
      </c>
    </row>
    <row r="30" spans="1:4" ht="15.75" thickBot="1" x14ac:dyDescent="0.3">
      <c r="A30" s="460"/>
      <c r="B30" s="7" t="e">
        <f>IF(AND(#REF!=#REF!,#REF!=#REF!),#REF!,"")</f>
        <v>#REF!</v>
      </c>
      <c r="C30" s="7" t="e">
        <f>IF(AND(#REF!=#REF!,#REF!=#REF!),#REF!,"")</f>
        <v>#REF!</v>
      </c>
      <c r="D30" s="7" t="e">
        <f>IF(AND(#REF!=#REF!,#REF!=#REF!),#REF!,"")</f>
        <v>#REF!</v>
      </c>
    </row>
    <row r="31" spans="1:4" x14ac:dyDescent="0.25">
      <c r="A31" s="462" t="s">
        <v>255</v>
      </c>
      <c r="B31" s="12" t="e">
        <f>IF(AND(#REF!=#REF!,#REF!=#REF!),#REF!,"")</f>
        <v>#REF!</v>
      </c>
      <c r="C31" s="5" t="e">
        <f>IF(AND(#REF!=#REF!,#REF!=#REF!),#REF!,"")</f>
        <v>#REF!</v>
      </c>
      <c r="D31" s="5" t="e">
        <f>IF(AND(#REF!=#REF!,#REF!=#REF!),#REF!,"")</f>
        <v>#REF!</v>
      </c>
    </row>
    <row r="32" spans="1:4" x14ac:dyDescent="0.25">
      <c r="A32" s="462"/>
      <c r="B32" s="11" t="e">
        <f>IF(AND(#REF!=#REF!,#REF!=#REF!),#REF!,"")</f>
        <v>#REF!</v>
      </c>
      <c r="C32" s="6" t="e">
        <f>IF(AND(#REF!=#REF!,#REF!=#REF!),#REF!,"")</f>
        <v>#REF!</v>
      </c>
      <c r="D32" s="6" t="e">
        <f>IF(AND(#REF!=#REF!,#REF!=#REF!),#REF!,"")</f>
        <v>#REF!</v>
      </c>
    </row>
    <row r="33" spans="1:4" x14ac:dyDescent="0.25">
      <c r="A33" s="462"/>
      <c r="B33" s="11" t="e">
        <f>IF(AND(#REF!=#REF!,#REF!=#REF!),#REF!,"")</f>
        <v>#REF!</v>
      </c>
      <c r="C33" s="6" t="e">
        <f>IF(AND(#REF!=#REF!,#REF!=#REF!),#REF!,"")</f>
        <v>#REF!</v>
      </c>
      <c r="D33" s="6" t="e">
        <f>IF(AND(#REF!=#REF!,#REF!=#REF!),#REF!,"")</f>
        <v>#REF!</v>
      </c>
    </row>
    <row r="34" spans="1:4" x14ac:dyDescent="0.25">
      <c r="A34" s="462"/>
      <c r="B34" s="11" t="e">
        <f>IF(AND(#REF!=#REF!,#REF!=#REF!),#REF!,"")</f>
        <v>#REF!</v>
      </c>
      <c r="C34" s="6" t="e">
        <f>IF(AND(#REF!=#REF!,#REF!=#REF!),#REF!,"")</f>
        <v>#REF!</v>
      </c>
      <c r="D34" s="6" t="e">
        <f>IF(AND(#REF!=#REF!,#REF!=#REF!),#REF!,"")</f>
        <v>#REF!</v>
      </c>
    </row>
    <row r="35" spans="1:4" x14ac:dyDescent="0.25">
      <c r="A35" s="462"/>
      <c r="B35" s="11" t="e">
        <f>IF(AND(#REF!=#REF!,#REF!=#REF!),#REF!,"")</f>
        <v>#REF!</v>
      </c>
      <c r="C35" s="6" t="e">
        <f>IF(AND(#REF!=#REF!,#REF!=#REF!),#REF!,"")</f>
        <v>#REF!</v>
      </c>
      <c r="D35" s="6" t="e">
        <f>IF(AND(#REF!=#REF!,#REF!=#REF!),#REF!,"")</f>
        <v>#REF!</v>
      </c>
    </row>
    <row r="36" spans="1:4" x14ac:dyDescent="0.25">
      <c r="A36" s="462"/>
      <c r="B36" s="11" t="e">
        <f>IF(AND(#REF!=#REF!,#REF!=#REF!),#REF!,"")</f>
        <v>#REF!</v>
      </c>
      <c r="C36" s="6" t="e">
        <f>IF(AND(#REF!=#REF!,#REF!=#REF!),#REF!,"")</f>
        <v>#REF!</v>
      </c>
      <c r="D36" s="6" t="e">
        <f>IF(AND(#REF!=#REF!,#REF!=#REF!),#REF!,"")</f>
        <v>#REF!</v>
      </c>
    </row>
    <row r="37" spans="1:4" x14ac:dyDescent="0.25">
      <c r="A37" s="462"/>
      <c r="B37" s="11" t="e">
        <f>IF(AND(#REF!=#REF!,#REF!=#REF!),#REF!,"")</f>
        <v>#REF!</v>
      </c>
      <c r="C37" s="6" t="e">
        <f>IF(AND(#REF!=#REF!,#REF!=#REF!),#REF!,"")</f>
        <v>#REF!</v>
      </c>
      <c r="D37" s="6" t="e">
        <f>IF(AND(#REF!=#REF!,#REF!=#REF!),#REF!,"")</f>
        <v>#REF!</v>
      </c>
    </row>
    <row r="38" spans="1:4" x14ac:dyDescent="0.25">
      <c r="A38" s="462"/>
      <c r="B38" s="11" t="e">
        <f>IF(AND(#REF!=#REF!,#REF!=#REF!),#REF!,"")</f>
        <v>#REF!</v>
      </c>
      <c r="C38" s="6" t="e">
        <f>IF(AND(#REF!=#REF!,#REF!=#REF!),#REF!,"")</f>
        <v>#REF!</v>
      </c>
      <c r="D38" s="6" t="e">
        <f>IF(AND(#REF!=#REF!,#REF!=#REF!),#REF!,"")</f>
        <v>#REF!</v>
      </c>
    </row>
    <row r="39" spans="1:4" x14ac:dyDescent="0.25">
      <c r="A39" s="462"/>
      <c r="B39" s="11" t="e">
        <f>IF(AND(#REF!=#REF!,#REF!=#REF!),#REF!,"")</f>
        <v>#REF!</v>
      </c>
      <c r="C39" s="6" t="e">
        <f>IF(AND(#REF!=#REF!,#REF!=#REF!),#REF!,"")</f>
        <v>#REF!</v>
      </c>
      <c r="D39" s="6" t="e">
        <f>IF(AND(#REF!=#REF!,#REF!=#REF!),#REF!,"")</f>
        <v>#REF!</v>
      </c>
    </row>
    <row r="40" spans="1:4" x14ac:dyDescent="0.25">
      <c r="A40" s="462"/>
      <c r="B40" s="11" t="e">
        <f>IF(AND(#REF!=#REF!,#REF!=#REF!),#REF!,"")</f>
        <v>#REF!</v>
      </c>
      <c r="C40" s="6" t="e">
        <f>IF(AND(#REF!=#REF!,#REF!=#REF!),#REF!,"")</f>
        <v>#REF!</v>
      </c>
      <c r="D40" s="6" t="e">
        <f>IF(AND(#REF!=#REF!,#REF!=#REF!),#REF!,"")</f>
        <v>#REF!</v>
      </c>
    </row>
    <row r="41" spans="1:4" x14ac:dyDescent="0.25">
      <c r="A41" s="462"/>
      <c r="B41" s="11" t="e">
        <f>IF(AND(#REF!=#REF!,#REF!=#REF!),#REF!,"")</f>
        <v>#REF!</v>
      </c>
      <c r="C41" s="6" t="e">
        <f>IF(AND(#REF!=#REF!,#REF!=#REF!),#REF!,"")</f>
        <v>#REF!</v>
      </c>
      <c r="D41" s="6" t="e">
        <f>IF(AND(#REF!=#REF!,#REF!=#REF!),#REF!,"")</f>
        <v>#REF!</v>
      </c>
    </row>
    <row r="42" spans="1:4" x14ac:dyDescent="0.25">
      <c r="A42" s="462"/>
      <c r="B42" s="11" t="e">
        <f>IF(AND(#REF!=#REF!,#REF!=#REF!),#REF!,"")</f>
        <v>#REF!</v>
      </c>
      <c r="C42" s="6" t="e">
        <f>IF(AND(#REF!=#REF!,#REF!=#REF!),#REF!,"")</f>
        <v>#REF!</v>
      </c>
      <c r="D42" s="6" t="e">
        <f>IF(AND(#REF!=#REF!,#REF!=#REF!),#REF!,"")</f>
        <v>#REF!</v>
      </c>
    </row>
    <row r="43" spans="1:4" x14ac:dyDescent="0.25">
      <c r="A43" s="462"/>
      <c r="B43" s="11" t="e">
        <f>IF(AND(#REF!=#REF!,#REF!=#REF!),#REF!,"")</f>
        <v>#REF!</v>
      </c>
      <c r="C43" s="6" t="e">
        <f>IF(AND(#REF!=#REF!,#REF!=#REF!),#REF!,"")</f>
        <v>#REF!</v>
      </c>
      <c r="D43" s="6" t="e">
        <f>IF(AND(#REF!=#REF!,#REF!=#REF!),#REF!,"")</f>
        <v>#REF!</v>
      </c>
    </row>
    <row r="44" spans="1:4" x14ac:dyDescent="0.25">
      <c r="A44" s="462"/>
      <c r="B44" s="11" t="e">
        <f>IF(AND(#REF!=#REF!,#REF!=#REF!),#REF!,"")</f>
        <v>#REF!</v>
      </c>
      <c r="C44" s="6" t="e">
        <f>IF(AND(#REF!=#REF!,#REF!=#REF!),#REF!,"")</f>
        <v>#REF!</v>
      </c>
      <c r="D44" s="6" t="e">
        <f>IF(AND(#REF!=#REF!,#REF!=#REF!),#REF!,"")</f>
        <v>#REF!</v>
      </c>
    </row>
    <row r="45" spans="1:4" x14ac:dyDescent="0.25">
      <c r="A45" s="462"/>
      <c r="B45" s="11" t="e">
        <f>IF(AND(#REF!=#REF!,#REF!=#REF!),#REF!,"")</f>
        <v>#REF!</v>
      </c>
      <c r="C45" s="6" t="e">
        <f>IF(AND(#REF!=#REF!,#REF!=#REF!),#REF!,"")</f>
        <v>#REF!</v>
      </c>
      <c r="D45" s="6" t="e">
        <f>IF(AND(#REF!=#REF!,#REF!=#REF!),#REF!,"")</f>
        <v>#REF!</v>
      </c>
    </row>
    <row r="46" spans="1:4" x14ac:dyDescent="0.25">
      <c r="A46" s="462"/>
      <c r="B46" s="11" t="e">
        <f>IF(AND(#REF!=#REF!,#REF!=#REF!),#REF!,"")</f>
        <v>#REF!</v>
      </c>
      <c r="C46" s="6" t="e">
        <f>IF(AND(#REF!=#REF!,#REF!=#REF!),#REF!,"")</f>
        <v>#REF!</v>
      </c>
      <c r="D46" s="6" t="e">
        <f>IF(AND(#REF!=#REF!,#REF!=#REF!),#REF!,"")</f>
        <v>#REF!</v>
      </c>
    </row>
    <row r="47" spans="1:4" x14ac:dyDescent="0.25">
      <c r="A47" s="462"/>
      <c r="B47" s="11" t="e">
        <f>IF(AND(#REF!=#REF!,#REF!=#REF!),#REF!,"")</f>
        <v>#REF!</v>
      </c>
      <c r="C47" s="6" t="e">
        <f>IF(AND(#REF!=#REF!,#REF!=#REF!),#REF!,"")</f>
        <v>#REF!</v>
      </c>
      <c r="D47" s="6" t="e">
        <f>IF(AND(#REF!=#REF!,#REF!=#REF!),#REF!,"")</f>
        <v>#REF!</v>
      </c>
    </row>
    <row r="48" spans="1:4" x14ac:dyDescent="0.25">
      <c r="A48" s="462"/>
      <c r="B48" s="11" t="e">
        <f>IF(AND(#REF!=#REF!,#REF!=#REF!),#REF!,"")</f>
        <v>#REF!</v>
      </c>
      <c r="C48" s="6" t="e">
        <f>IF(AND(#REF!=#REF!,#REF!=#REF!),#REF!,"")</f>
        <v>#REF!</v>
      </c>
      <c r="D48" s="6" t="e">
        <f>IF(AND(#REF!=#REF!,#REF!=#REF!),#REF!,"")</f>
        <v>#REF!</v>
      </c>
    </row>
    <row r="49" spans="1:4" x14ac:dyDescent="0.25">
      <c r="A49" s="462"/>
      <c r="B49" s="11" t="e">
        <f>IF(AND(#REF!=#REF!,#REF!=#REF!),#REF!,"")</f>
        <v>#REF!</v>
      </c>
      <c r="C49" s="6" t="e">
        <f>IF(AND(#REF!=#REF!,#REF!=#REF!),#REF!,"")</f>
        <v>#REF!</v>
      </c>
      <c r="D49" s="6" t="e">
        <f>IF(AND(#REF!=#REF!,#REF!=#REF!),#REF!,"")</f>
        <v>#REF!</v>
      </c>
    </row>
    <row r="50" spans="1:4" x14ac:dyDescent="0.25">
      <c r="A50" s="462"/>
      <c r="B50" s="11" t="e">
        <f>IF(AND(#REF!=#REF!,#REF!=#REF!),#REF!,"")</f>
        <v>#REF!</v>
      </c>
      <c r="C50" s="6" t="e">
        <f>IF(AND(#REF!=#REF!,#REF!=#REF!),#REF!,"")</f>
        <v>#REF!</v>
      </c>
      <c r="D50" s="6" t="e">
        <f>IF(AND(#REF!=#REF!,#REF!=#REF!),#REF!,"")</f>
        <v>#REF!</v>
      </c>
    </row>
    <row r="51" spans="1:4" x14ac:dyDescent="0.25">
      <c r="A51" s="462"/>
      <c r="B51" s="11" t="e">
        <f>IF(AND(#REF!=#REF!,#REF!=#REF!),#REF!,"")</f>
        <v>#REF!</v>
      </c>
      <c r="C51" s="6" t="e">
        <f>IF(AND(#REF!=#REF!,#REF!=#REF!),#REF!,"")</f>
        <v>#REF!</v>
      </c>
      <c r="D51" s="6" t="e">
        <f>IF(AND(#REF!=#REF!,#REF!=#REF!),#REF!,"")</f>
        <v>#REF!</v>
      </c>
    </row>
    <row r="52" spans="1:4" x14ac:dyDescent="0.25">
      <c r="A52" s="462"/>
      <c r="B52" s="11" t="e">
        <f>IF(AND(#REF!=#REF!,#REF!=#REF!),#REF!,"")</f>
        <v>#REF!</v>
      </c>
      <c r="C52" s="6" t="e">
        <f>IF(AND(#REF!=#REF!,#REF!=#REF!),#REF!,"")</f>
        <v>#REF!</v>
      </c>
      <c r="D52" s="6" t="e">
        <f>IF(AND(#REF!=#REF!,#REF!=#REF!),#REF!,"")</f>
        <v>#REF!</v>
      </c>
    </row>
    <row r="53" spans="1:4" x14ac:dyDescent="0.25">
      <c r="A53" s="462"/>
      <c r="B53" s="11" t="e">
        <f>IF(AND(#REF!=#REF!,#REF!=#REF!),#REF!,"")</f>
        <v>#REF!</v>
      </c>
      <c r="C53" s="6" t="e">
        <f>IF(AND(#REF!=#REF!,#REF!=#REF!),#REF!,"")</f>
        <v>#REF!</v>
      </c>
      <c r="D53" s="6" t="e">
        <f>IF(AND(#REF!=#REF!,#REF!=#REF!),#REF!,"")</f>
        <v>#REF!</v>
      </c>
    </row>
    <row r="54" spans="1:4" ht="15.75" thickBot="1" x14ac:dyDescent="0.3">
      <c r="A54" s="462"/>
      <c r="B54" s="18" t="e">
        <f>IF(AND(#REF!=#REF!,#REF!=#REF!),#REF!,"")</f>
        <v>#REF!</v>
      </c>
      <c r="C54" s="7" t="e">
        <f>IF(AND(#REF!=#REF!,#REF!=#REF!),#REF!,"")</f>
        <v>#REF!</v>
      </c>
      <c r="D54" s="7" t="e">
        <f>IF(AND(#REF!=#REF!,#REF!=#REF!),#REF!,"")</f>
        <v>#REF!</v>
      </c>
    </row>
    <row r="55" spans="1:4" x14ac:dyDescent="0.25">
      <c r="A55" s="461" t="s">
        <v>258</v>
      </c>
      <c r="B55" s="12" t="e">
        <f>IF(AND(#REF!=#REF!,#REF!=#REF!),#REF!,"")</f>
        <v>#REF!</v>
      </c>
      <c r="C55" s="5" t="e">
        <f>IF(AND(#REF!=#REF!,#REF!=#REF!),#REF!,"")</f>
        <v>#REF!</v>
      </c>
      <c r="D55" s="5" t="e">
        <f>IF(AND(#REF!=#REF!,#REF!=#REF!),#REF!,"")</f>
        <v>#REF!</v>
      </c>
    </row>
    <row r="56" spans="1:4" x14ac:dyDescent="0.25">
      <c r="A56" s="462"/>
      <c r="B56" s="11" t="e">
        <f>IF(AND(#REF!=#REF!,#REF!=#REF!),#REF!,"")</f>
        <v>#REF!</v>
      </c>
      <c r="C56" s="6" t="e">
        <f>IF(AND(#REF!=#REF!,#REF!=#REF!),#REF!,"")</f>
        <v>#REF!</v>
      </c>
      <c r="D56" s="6" t="e">
        <f>IF(AND(#REF!=#REF!,#REF!=#REF!),#REF!,"")</f>
        <v>#REF!</v>
      </c>
    </row>
    <row r="57" spans="1:4" x14ac:dyDescent="0.25">
      <c r="A57" s="462"/>
      <c r="B57" s="11" t="e">
        <f>IF(AND(#REF!=#REF!,#REF!=#REF!),#REF!,"")</f>
        <v>#REF!</v>
      </c>
      <c r="C57" s="6" t="e">
        <f>IF(AND(#REF!=#REF!,#REF!=#REF!),#REF!,"")</f>
        <v>#REF!</v>
      </c>
      <c r="D57" s="6" t="e">
        <f>IF(AND(#REF!=#REF!,#REF!=#REF!),#REF!,"")</f>
        <v>#REF!</v>
      </c>
    </row>
    <row r="58" spans="1:4" x14ac:dyDescent="0.25">
      <c r="A58" s="462"/>
      <c r="B58" s="11" t="e">
        <f>IF(AND(#REF!=#REF!,#REF!=#REF!),#REF!,"")</f>
        <v>#REF!</v>
      </c>
      <c r="C58" s="6" t="e">
        <f>IF(AND(#REF!=#REF!,#REF!=#REF!),#REF!,"")</f>
        <v>#REF!</v>
      </c>
      <c r="D58" s="6" t="e">
        <f>IF(AND(#REF!=#REF!,#REF!=#REF!),#REF!,"")</f>
        <v>#REF!</v>
      </c>
    </row>
    <row r="59" spans="1:4" x14ac:dyDescent="0.25">
      <c r="A59" s="462"/>
      <c r="B59" s="11" t="e">
        <f>IF(AND(#REF!=#REF!,#REF!=#REF!),#REF!,"")</f>
        <v>#REF!</v>
      </c>
      <c r="C59" s="6" t="e">
        <f>IF(AND(#REF!=#REF!,#REF!=#REF!),#REF!,"")</f>
        <v>#REF!</v>
      </c>
      <c r="D59" s="6" t="e">
        <f>IF(AND(#REF!=#REF!,#REF!=#REF!),#REF!,"")</f>
        <v>#REF!</v>
      </c>
    </row>
    <row r="60" spans="1:4" x14ac:dyDescent="0.25">
      <c r="A60" s="462"/>
      <c r="B60" s="11" t="e">
        <f>IF(AND(#REF!=#REF!,#REF!=#REF!),#REF!,"")</f>
        <v>#REF!</v>
      </c>
      <c r="C60" s="6" t="e">
        <f>IF(AND(#REF!=#REF!,#REF!=#REF!),#REF!,"")</f>
        <v>#REF!</v>
      </c>
      <c r="D60" s="6" t="e">
        <f>IF(AND(#REF!=#REF!,#REF!=#REF!),#REF!,"")</f>
        <v>#REF!</v>
      </c>
    </row>
    <row r="61" spans="1:4" x14ac:dyDescent="0.25">
      <c r="A61" s="462"/>
      <c r="B61" s="11" t="e">
        <f>IF(AND(#REF!=#REF!,#REF!=#REF!),#REF!,"")</f>
        <v>#REF!</v>
      </c>
      <c r="C61" s="6" t="e">
        <f>IF(AND(#REF!=#REF!,#REF!=#REF!),#REF!,"")</f>
        <v>#REF!</v>
      </c>
      <c r="D61" s="6" t="e">
        <f>IF(AND(#REF!=#REF!,#REF!=#REF!),#REF!,"")</f>
        <v>#REF!</v>
      </c>
    </row>
    <row r="62" spans="1:4" x14ac:dyDescent="0.25">
      <c r="A62" s="462"/>
      <c r="B62" s="11" t="e">
        <f>IF(AND(#REF!=#REF!,#REF!=#REF!),#REF!,"")</f>
        <v>#REF!</v>
      </c>
      <c r="C62" s="6" t="e">
        <f>IF(AND(#REF!=#REF!,#REF!=#REF!),#REF!,"")</f>
        <v>#REF!</v>
      </c>
      <c r="D62" s="6" t="e">
        <f>IF(AND(#REF!=#REF!,#REF!=#REF!),#REF!,"")</f>
        <v>#REF!</v>
      </c>
    </row>
    <row r="63" spans="1:4" x14ac:dyDescent="0.25">
      <c r="A63" s="462"/>
      <c r="B63" s="11" t="e">
        <f>IF(AND(#REF!=#REF!,#REF!=#REF!),#REF!,"")</f>
        <v>#REF!</v>
      </c>
      <c r="C63" s="6" t="e">
        <f>IF(AND(#REF!=#REF!,#REF!=#REF!),#REF!,"")</f>
        <v>#REF!</v>
      </c>
      <c r="D63" s="6" t="e">
        <f>IF(AND(#REF!=#REF!,#REF!=#REF!),#REF!,"")</f>
        <v>#REF!</v>
      </c>
    </row>
    <row r="64" spans="1:4" x14ac:dyDescent="0.25">
      <c r="A64" s="462"/>
      <c r="B64" s="11" t="e">
        <f>IF(AND(#REF!=#REF!,#REF!=#REF!),#REF!,"")</f>
        <v>#REF!</v>
      </c>
      <c r="C64" s="6" t="e">
        <f>IF(AND(#REF!=#REF!,#REF!=#REF!),#REF!,"")</f>
        <v>#REF!</v>
      </c>
      <c r="D64" s="6" t="e">
        <f>IF(AND(#REF!=#REF!,#REF!=#REF!),#REF!,"")</f>
        <v>#REF!</v>
      </c>
    </row>
    <row r="65" spans="1:4" x14ac:dyDescent="0.25">
      <c r="A65" s="462"/>
      <c r="B65" s="11" t="e">
        <f>IF(AND(#REF!=#REF!,#REF!=#REF!),#REF!,"")</f>
        <v>#REF!</v>
      </c>
      <c r="C65" s="6" t="e">
        <f>IF(AND(#REF!=#REF!,#REF!=#REF!),#REF!,"")</f>
        <v>#REF!</v>
      </c>
      <c r="D65" s="6" t="e">
        <f>IF(AND(#REF!=#REF!,#REF!=#REF!),#REF!,"")</f>
        <v>#REF!</v>
      </c>
    </row>
    <row r="66" spans="1:4" x14ac:dyDescent="0.25">
      <c r="A66" s="462"/>
      <c r="B66" s="11" t="e">
        <f>IF(AND(#REF!=#REF!,#REF!=#REF!),#REF!,"")</f>
        <v>#REF!</v>
      </c>
      <c r="C66" s="6" t="e">
        <f>IF(AND(#REF!=#REF!,#REF!=#REF!),#REF!,"")</f>
        <v>#REF!</v>
      </c>
      <c r="D66" s="6" t="e">
        <f>IF(AND(#REF!=#REF!,#REF!=#REF!),#REF!,"")</f>
        <v>#REF!</v>
      </c>
    </row>
    <row r="67" spans="1:4" x14ac:dyDescent="0.25">
      <c r="A67" s="462"/>
      <c r="B67" s="11" t="e">
        <f>IF(AND(#REF!=#REF!,#REF!=#REF!),#REF!,"")</f>
        <v>#REF!</v>
      </c>
      <c r="C67" s="6" t="e">
        <f>IF(AND(#REF!=#REF!,#REF!=#REF!),#REF!,"")</f>
        <v>#REF!</v>
      </c>
      <c r="D67" s="6" t="e">
        <f>IF(AND(#REF!=#REF!,#REF!=#REF!),#REF!,"")</f>
        <v>#REF!</v>
      </c>
    </row>
    <row r="68" spans="1:4" x14ac:dyDescent="0.25">
      <c r="A68" s="462"/>
      <c r="B68" s="11" t="e">
        <f>IF(AND(#REF!=#REF!,#REF!=#REF!),#REF!,"")</f>
        <v>#REF!</v>
      </c>
      <c r="C68" s="6" t="e">
        <f>IF(AND(#REF!=#REF!,#REF!=#REF!),#REF!,"")</f>
        <v>#REF!</v>
      </c>
      <c r="D68" s="6" t="e">
        <f>IF(AND(#REF!=#REF!,#REF!=#REF!),#REF!,"")</f>
        <v>#REF!</v>
      </c>
    </row>
    <row r="69" spans="1:4" x14ac:dyDescent="0.25">
      <c r="A69" s="462"/>
      <c r="B69" s="11" t="e">
        <f>IF(AND(#REF!=#REF!,#REF!=#REF!),#REF!,"")</f>
        <v>#REF!</v>
      </c>
      <c r="C69" s="6" t="e">
        <f>IF(AND(#REF!=#REF!,#REF!=#REF!),#REF!,"")</f>
        <v>#REF!</v>
      </c>
      <c r="D69" s="6" t="e">
        <f>IF(AND(#REF!=#REF!,#REF!=#REF!),#REF!,"")</f>
        <v>#REF!</v>
      </c>
    </row>
    <row r="70" spans="1:4" x14ac:dyDescent="0.25">
      <c r="A70" s="462"/>
      <c r="B70" s="11" t="e">
        <f>IF(AND(#REF!=#REF!,#REF!=#REF!),#REF!,"")</f>
        <v>#REF!</v>
      </c>
      <c r="C70" s="6" t="e">
        <f>IF(AND(#REF!=#REF!,#REF!=#REF!),#REF!,"")</f>
        <v>#REF!</v>
      </c>
      <c r="D70" s="6" t="e">
        <f>IF(AND(#REF!=#REF!,#REF!=#REF!),#REF!,"")</f>
        <v>#REF!</v>
      </c>
    </row>
    <row r="71" spans="1:4" x14ac:dyDescent="0.25">
      <c r="A71" s="462"/>
      <c r="B71" s="11" t="e">
        <f>IF(AND(#REF!=#REF!,#REF!=#REF!),#REF!,"")</f>
        <v>#REF!</v>
      </c>
      <c r="C71" s="6" t="e">
        <f>IF(AND(#REF!=#REF!,#REF!=#REF!),#REF!,"")</f>
        <v>#REF!</v>
      </c>
      <c r="D71" s="6" t="e">
        <f>IF(AND(#REF!=#REF!,#REF!=#REF!),#REF!,"")</f>
        <v>#REF!</v>
      </c>
    </row>
    <row r="72" spans="1:4" x14ac:dyDescent="0.25">
      <c r="A72" s="462"/>
      <c r="B72" s="11" t="e">
        <f>IF(AND(#REF!=#REF!,#REF!=#REF!),#REF!,"")</f>
        <v>#REF!</v>
      </c>
      <c r="C72" s="6" t="e">
        <f>IF(AND(#REF!=#REF!,#REF!=#REF!),#REF!,"")</f>
        <v>#REF!</v>
      </c>
      <c r="D72" s="6" t="e">
        <f>IF(AND(#REF!=#REF!,#REF!=#REF!),#REF!,"")</f>
        <v>#REF!</v>
      </c>
    </row>
    <row r="73" spans="1:4" x14ac:dyDescent="0.25">
      <c r="A73" s="462"/>
      <c r="B73" s="11" t="e">
        <f>IF(AND(#REF!=#REF!,#REF!=#REF!),#REF!,"")</f>
        <v>#REF!</v>
      </c>
      <c r="C73" s="6" t="e">
        <f>IF(AND(#REF!=#REF!,#REF!=#REF!),#REF!,"")</f>
        <v>#REF!</v>
      </c>
      <c r="D73" s="6" t="e">
        <f>IF(AND(#REF!=#REF!,#REF!=#REF!),#REF!,"")</f>
        <v>#REF!</v>
      </c>
    </row>
    <row r="74" spans="1:4" x14ac:dyDescent="0.25">
      <c r="A74" s="462"/>
      <c r="B74" s="11" t="e">
        <f>IF(AND(#REF!=#REF!,#REF!=#REF!),#REF!,"")</f>
        <v>#REF!</v>
      </c>
      <c r="C74" s="6" t="e">
        <f>IF(AND(#REF!=#REF!,#REF!=#REF!),#REF!,"")</f>
        <v>#REF!</v>
      </c>
      <c r="D74" s="6" t="e">
        <f>IF(AND(#REF!=#REF!,#REF!=#REF!),#REF!,"")</f>
        <v>#REF!</v>
      </c>
    </row>
    <row r="75" spans="1:4" x14ac:dyDescent="0.25">
      <c r="A75" s="462"/>
      <c r="B75" s="11" t="e">
        <f>IF(AND(#REF!=#REF!,#REF!=#REF!),#REF!,"")</f>
        <v>#REF!</v>
      </c>
      <c r="C75" s="6" t="e">
        <f>IF(AND(#REF!=#REF!,#REF!=#REF!),#REF!,"")</f>
        <v>#REF!</v>
      </c>
      <c r="D75" s="6" t="e">
        <f>IF(AND(#REF!=#REF!,#REF!=#REF!),#REF!,"")</f>
        <v>#REF!</v>
      </c>
    </row>
    <row r="76" spans="1:4" x14ac:dyDescent="0.25">
      <c r="A76" s="462"/>
      <c r="B76" s="11" t="e">
        <f>IF(AND(#REF!=#REF!,#REF!=#REF!),#REF!,"")</f>
        <v>#REF!</v>
      </c>
      <c r="C76" s="6" t="e">
        <f>IF(AND(#REF!=#REF!,#REF!=#REF!),#REF!,"")</f>
        <v>#REF!</v>
      </c>
      <c r="D76" s="6" t="e">
        <f>IF(AND(#REF!=#REF!,#REF!=#REF!),#REF!,"")</f>
        <v>#REF!</v>
      </c>
    </row>
    <row r="77" spans="1:4" x14ac:dyDescent="0.25">
      <c r="A77" s="462"/>
      <c r="B77" s="11" t="e">
        <f>IF(AND(#REF!=#REF!,#REF!=#REF!),#REF!,"")</f>
        <v>#REF!</v>
      </c>
      <c r="C77" s="6" t="e">
        <f>IF(AND(#REF!=#REF!,#REF!=#REF!),#REF!,"")</f>
        <v>#REF!</v>
      </c>
      <c r="D77" s="6" t="e">
        <f>IF(AND(#REF!=#REF!,#REF!=#REF!),#REF!,"")</f>
        <v>#REF!</v>
      </c>
    </row>
    <row r="78" spans="1:4" ht="15.75" thickBot="1" x14ac:dyDescent="0.3">
      <c r="A78" s="463"/>
      <c r="B78" s="18" t="e">
        <f>IF(AND(#REF!=#REF!,#REF!=#REF!),#REF!,"")</f>
        <v>#REF!</v>
      </c>
      <c r="C78" s="7" t="e">
        <f>IF(AND(#REF!=#REF!,#REF!=#REF!),#REF!,"")</f>
        <v>#REF!</v>
      </c>
      <c r="D78" s="7" t="e">
        <f>IF(AND(#REF!=#REF!,#REF!=#REF!),#REF!,"")</f>
        <v>#REF!</v>
      </c>
    </row>
    <row r="79" spans="1:4" x14ac:dyDescent="0.25">
      <c r="A79" s="458" t="s">
        <v>260</v>
      </c>
      <c r="B79" s="9" t="e">
        <f>IF(AND(#REF!=#REF!,#REF!=#REF!),#REF!,"")</f>
        <v>#REF!</v>
      </c>
      <c r="C79" s="12" t="e">
        <f>IF(AND(#REF!=#REF!,#REF!=#REF!),#REF!,"")</f>
        <v>#REF!</v>
      </c>
      <c r="D79" s="5" t="e">
        <f>IF(AND(#REF!=#REF!,#REF!=#REF!),#REF!,"")</f>
        <v>#REF!</v>
      </c>
    </row>
    <row r="80" spans="1:4" x14ac:dyDescent="0.25">
      <c r="A80" s="459"/>
      <c r="B80" s="10" t="e">
        <f>IF(AND(#REF!=#REF!,#REF!=#REF!),#REF!,"")</f>
        <v>#REF!</v>
      </c>
      <c r="C80" s="11" t="e">
        <f>IF(AND(#REF!=#REF!,#REF!=#REF!),#REF!,"")</f>
        <v>#REF!</v>
      </c>
      <c r="D80" s="6" t="e">
        <f>IF(AND(#REF!=#REF!,#REF!=#REF!),#REF!,"")</f>
        <v>#REF!</v>
      </c>
    </row>
    <row r="81" spans="1:4" x14ac:dyDescent="0.25">
      <c r="A81" s="459"/>
      <c r="B81" s="10" t="e">
        <f>IF(AND(#REF!=#REF!,#REF!=#REF!),#REF!,"")</f>
        <v>#REF!</v>
      </c>
      <c r="C81" s="11" t="e">
        <f>IF(AND(#REF!=#REF!,#REF!=#REF!),#REF!,"")</f>
        <v>#REF!</v>
      </c>
      <c r="D81" s="6" t="e">
        <f>IF(AND(#REF!=#REF!,#REF!=#REF!),#REF!,"")</f>
        <v>#REF!</v>
      </c>
    </row>
    <row r="82" spans="1:4" x14ac:dyDescent="0.25">
      <c r="A82" s="459"/>
      <c r="B82" s="10" t="e">
        <f>IF(AND(#REF!=#REF!,#REF!=#REF!),#REF!,"")</f>
        <v>#REF!</v>
      </c>
      <c r="C82" s="11" t="e">
        <f>IF(AND(#REF!=#REF!,#REF!=#REF!),#REF!,"")</f>
        <v>#REF!</v>
      </c>
      <c r="D82" s="6" t="e">
        <f>IF(AND(#REF!=#REF!,#REF!=#REF!),#REF!,"")</f>
        <v>#REF!</v>
      </c>
    </row>
    <row r="83" spans="1:4" x14ac:dyDescent="0.25">
      <c r="A83" s="459"/>
      <c r="B83" s="10" t="e">
        <f>IF(AND(#REF!=#REF!,#REF!=#REF!),#REF!,"")</f>
        <v>#REF!</v>
      </c>
      <c r="C83" s="11" t="e">
        <f>IF(AND(#REF!=#REF!,#REF!=#REF!),#REF!,"")</f>
        <v>#REF!</v>
      </c>
      <c r="D83" s="6" t="e">
        <f>IF(AND(#REF!=#REF!,#REF!=#REF!),#REF!,"")</f>
        <v>#REF!</v>
      </c>
    </row>
    <row r="84" spans="1:4" x14ac:dyDescent="0.25">
      <c r="A84" s="459"/>
      <c r="B84" s="10" t="e">
        <f>IF(AND(#REF!=#REF!,#REF!=#REF!),#REF!,"")</f>
        <v>#REF!</v>
      </c>
      <c r="C84" s="11" t="e">
        <f>IF(AND(#REF!=#REF!,#REF!=#REF!),#REF!,"")</f>
        <v>#REF!</v>
      </c>
      <c r="D84" s="6" t="e">
        <f>IF(AND(#REF!=#REF!,#REF!=#REF!),#REF!,"")</f>
        <v>#REF!</v>
      </c>
    </row>
    <row r="85" spans="1:4" x14ac:dyDescent="0.25">
      <c r="A85" s="459"/>
      <c r="B85" s="10" t="e">
        <f>IF(AND(#REF!=#REF!,#REF!=#REF!),#REF!,"")</f>
        <v>#REF!</v>
      </c>
      <c r="C85" s="11" t="e">
        <f>IF(AND(#REF!=#REF!,#REF!=#REF!),#REF!,"")</f>
        <v>#REF!</v>
      </c>
      <c r="D85" s="6" t="e">
        <f>IF(AND(#REF!=#REF!,#REF!=#REF!),#REF!,"")</f>
        <v>#REF!</v>
      </c>
    </row>
    <row r="86" spans="1:4" x14ac:dyDescent="0.25">
      <c r="A86" s="459"/>
      <c r="B86" s="10" t="e">
        <f>IF(AND(#REF!=#REF!,#REF!=#REF!),#REF!,"")</f>
        <v>#REF!</v>
      </c>
      <c r="C86" s="11" t="e">
        <f>IF(AND(#REF!=#REF!,#REF!=#REF!),#REF!,"")</f>
        <v>#REF!</v>
      </c>
      <c r="D86" s="6" t="e">
        <f>IF(AND(#REF!=#REF!,#REF!=#REF!),#REF!,"")</f>
        <v>#REF!</v>
      </c>
    </row>
    <row r="87" spans="1:4" x14ac:dyDescent="0.25">
      <c r="A87" s="459"/>
      <c r="B87" s="10" t="e">
        <f>IF(AND(#REF!=#REF!,#REF!=#REF!),#REF!,"")</f>
        <v>#REF!</v>
      </c>
      <c r="C87" s="11" t="e">
        <f>IF(AND(#REF!=#REF!,#REF!=#REF!),#REF!,"")</f>
        <v>#REF!</v>
      </c>
      <c r="D87" s="6" t="e">
        <f>IF(AND(#REF!=#REF!,#REF!=#REF!),#REF!,"")</f>
        <v>#REF!</v>
      </c>
    </row>
    <row r="88" spans="1:4" x14ac:dyDescent="0.25">
      <c r="A88" s="459"/>
      <c r="B88" s="10" t="e">
        <f>IF(AND(#REF!=#REF!,#REF!=#REF!),#REF!,"")</f>
        <v>#REF!</v>
      </c>
      <c r="C88" s="11" t="e">
        <f>IF(AND(#REF!=#REF!,#REF!=#REF!),#REF!,"")</f>
        <v>#REF!</v>
      </c>
      <c r="D88" s="6" t="e">
        <f>IF(AND(#REF!=#REF!,#REF!=#REF!),#REF!,"")</f>
        <v>#REF!</v>
      </c>
    </row>
    <row r="89" spans="1:4" x14ac:dyDescent="0.25">
      <c r="A89" s="459"/>
      <c r="B89" s="10" t="e">
        <f>IF(AND(#REF!=#REF!,#REF!=#REF!),#REF!,"")</f>
        <v>#REF!</v>
      </c>
      <c r="C89" s="11" t="e">
        <f>IF(AND(#REF!=#REF!,#REF!=#REF!),#REF!,"")</f>
        <v>#REF!</v>
      </c>
      <c r="D89" s="6" t="e">
        <f>IF(AND(#REF!=#REF!,#REF!=#REF!),#REF!,"")</f>
        <v>#REF!</v>
      </c>
    </row>
    <row r="90" spans="1:4" x14ac:dyDescent="0.25">
      <c r="A90" s="459"/>
      <c r="B90" s="10" t="e">
        <f>IF(AND(#REF!=#REF!,#REF!=#REF!),#REF!,"")</f>
        <v>#REF!</v>
      </c>
      <c r="C90" s="11" t="e">
        <f>IF(AND(#REF!=#REF!,#REF!=#REF!),#REF!,"")</f>
        <v>#REF!</v>
      </c>
      <c r="D90" s="6" t="e">
        <f>IF(AND(#REF!=#REF!,#REF!=#REF!),#REF!,"")</f>
        <v>#REF!</v>
      </c>
    </row>
    <row r="91" spans="1:4" x14ac:dyDescent="0.25">
      <c r="A91" s="459"/>
      <c r="B91" s="10" t="e">
        <f>IF(AND(#REF!=#REF!,#REF!=#REF!),#REF!,"")</f>
        <v>#REF!</v>
      </c>
      <c r="C91" s="11" t="e">
        <f>IF(AND(#REF!=#REF!,#REF!=#REF!),#REF!,"")</f>
        <v>#REF!</v>
      </c>
      <c r="D91" s="6" t="e">
        <f>IF(AND(#REF!=#REF!,#REF!=#REF!),#REF!,"")</f>
        <v>#REF!</v>
      </c>
    </row>
    <row r="92" spans="1:4" x14ac:dyDescent="0.25">
      <c r="A92" s="459"/>
      <c r="B92" s="10" t="e">
        <f>IF(AND(#REF!=#REF!,#REF!=#REF!),#REF!,"")</f>
        <v>#REF!</v>
      </c>
      <c r="C92" s="11" t="e">
        <f>IF(AND(#REF!=#REF!,#REF!=#REF!),#REF!,"")</f>
        <v>#REF!</v>
      </c>
      <c r="D92" s="6" t="e">
        <f>IF(AND(#REF!=#REF!,#REF!=#REF!),#REF!,"")</f>
        <v>#REF!</v>
      </c>
    </row>
    <row r="93" spans="1:4" x14ac:dyDescent="0.25">
      <c r="A93" s="459"/>
      <c r="B93" s="10" t="e">
        <f>IF(AND(#REF!=#REF!,#REF!=#REF!),#REF!,"")</f>
        <v>#REF!</v>
      </c>
      <c r="C93" s="11" t="e">
        <f>IF(AND(#REF!=#REF!,#REF!=#REF!),#REF!,"")</f>
        <v>#REF!</v>
      </c>
      <c r="D93" s="6" t="e">
        <f>IF(AND(#REF!=#REF!,#REF!=#REF!),#REF!,"")</f>
        <v>#REF!</v>
      </c>
    </row>
    <row r="94" spans="1:4" x14ac:dyDescent="0.25">
      <c r="A94" s="459"/>
      <c r="B94" s="10" t="e">
        <f>IF(AND(#REF!=#REF!,#REF!=#REF!),#REF!,"")</f>
        <v>#REF!</v>
      </c>
      <c r="C94" s="11" t="e">
        <f>IF(AND(#REF!=#REF!,#REF!=#REF!),#REF!,"")</f>
        <v>#REF!</v>
      </c>
      <c r="D94" s="6" t="e">
        <f>IF(AND(#REF!=#REF!,#REF!=#REF!),#REF!,"")</f>
        <v>#REF!</v>
      </c>
    </row>
    <row r="95" spans="1:4" x14ac:dyDescent="0.25">
      <c r="A95" s="459"/>
      <c r="B95" s="10" t="e">
        <f>IF(AND(#REF!=#REF!,#REF!=#REF!),#REF!,"")</f>
        <v>#REF!</v>
      </c>
      <c r="C95" s="11" t="e">
        <f>IF(AND(#REF!=#REF!,#REF!=#REF!),#REF!,"")</f>
        <v>#REF!</v>
      </c>
      <c r="D95" s="6" t="e">
        <f>IF(AND(#REF!=#REF!,#REF!=#REF!),#REF!,"")</f>
        <v>#REF!</v>
      </c>
    </row>
    <row r="96" spans="1:4" x14ac:dyDescent="0.25">
      <c r="A96" s="459"/>
      <c r="B96" s="10" t="e">
        <f>IF(AND(#REF!=#REF!,#REF!=#REF!),#REF!,"")</f>
        <v>#REF!</v>
      </c>
      <c r="C96" s="11" t="e">
        <f>IF(AND(#REF!=#REF!,#REF!=#REF!),#REF!,"")</f>
        <v>#REF!</v>
      </c>
      <c r="D96" s="6" t="e">
        <f>IF(AND(#REF!=#REF!,#REF!=#REF!),#REF!,"")</f>
        <v>#REF!</v>
      </c>
    </row>
    <row r="97" spans="1:4" x14ac:dyDescent="0.25">
      <c r="A97" s="459"/>
      <c r="B97" s="10" t="e">
        <f>IF(AND(#REF!=#REF!,#REF!=#REF!),#REF!,"")</f>
        <v>#REF!</v>
      </c>
      <c r="C97" s="11" t="e">
        <f>IF(AND(#REF!=#REF!,#REF!=#REF!),#REF!,"")</f>
        <v>#REF!</v>
      </c>
      <c r="D97" s="6" t="e">
        <f>IF(AND(#REF!=#REF!,#REF!=#REF!),#REF!,"")</f>
        <v>#REF!</v>
      </c>
    </row>
    <row r="98" spans="1:4" x14ac:dyDescent="0.25">
      <c r="A98" s="459"/>
      <c r="B98" s="10" t="e">
        <f>IF(AND(#REF!=#REF!,#REF!=#REF!),#REF!,"")</f>
        <v>#REF!</v>
      </c>
      <c r="C98" s="11" t="e">
        <f>IF(AND(#REF!=#REF!,#REF!=#REF!),#REF!,"")</f>
        <v>#REF!</v>
      </c>
      <c r="D98" s="6" t="e">
        <f>IF(AND(#REF!=#REF!,#REF!=#REF!),#REF!,"")</f>
        <v>#REF!</v>
      </c>
    </row>
    <row r="99" spans="1:4" x14ac:dyDescent="0.25">
      <c r="A99" s="459"/>
      <c r="B99" s="10" t="e">
        <f>IF(AND(#REF!=#REF!,#REF!=#REF!),#REF!,"")</f>
        <v>#REF!</v>
      </c>
      <c r="C99" s="11" t="e">
        <f>IF(AND(#REF!=#REF!,#REF!=#REF!),#REF!,"")</f>
        <v>#REF!</v>
      </c>
      <c r="D99" s="6" t="e">
        <f>IF(AND(#REF!=#REF!,#REF!=#REF!),#REF!,"")</f>
        <v>#REF!</v>
      </c>
    </row>
    <row r="100" spans="1:4" x14ac:dyDescent="0.25">
      <c r="A100" s="459"/>
      <c r="B100" s="10" t="e">
        <f>IF(AND(#REF!=#REF!,#REF!=#REF!),#REF!,"")</f>
        <v>#REF!</v>
      </c>
      <c r="C100" s="11" t="e">
        <f>IF(AND(#REF!=#REF!,#REF!=#REF!),#REF!,"")</f>
        <v>#REF!</v>
      </c>
      <c r="D100" s="6" t="e">
        <f>IF(AND(#REF!=#REF!,#REF!=#REF!),#REF!,"")</f>
        <v>#REF!</v>
      </c>
    </row>
    <row r="101" spans="1:4" x14ac:dyDescent="0.25">
      <c r="A101" s="459"/>
      <c r="B101" s="10" t="e">
        <f>IF(AND(#REF!=#REF!,#REF!=#REF!),#REF!,"")</f>
        <v>#REF!</v>
      </c>
      <c r="C101" s="11" t="e">
        <f>IF(AND(#REF!=#REF!,#REF!=#REF!),#REF!,"")</f>
        <v>#REF!</v>
      </c>
      <c r="D101" s="6" t="e">
        <f>IF(AND(#REF!=#REF!,#REF!=#REF!),#REF!,"")</f>
        <v>#REF!</v>
      </c>
    </row>
    <row r="102" spans="1:4" ht="15.75" thickBot="1" x14ac:dyDescent="0.3">
      <c r="A102" s="460"/>
      <c r="B102" s="17" t="e">
        <f>IF(AND(#REF!=#REF!,#REF!=#REF!),#REF!,"")</f>
        <v>#REF!</v>
      </c>
      <c r="C102" s="18" t="e">
        <f>IF(AND(#REF!=#REF!,#REF!=#REF!),#REF!,"")</f>
        <v>#REF!</v>
      </c>
      <c r="D102" s="7" t="e">
        <f>IF(AND(#REF!=#REF!,#REF!=#REF!),#REF!,"")</f>
        <v>#REF!</v>
      </c>
    </row>
    <row r="103" spans="1:4" x14ac:dyDescent="0.25">
      <c r="A103" s="461" t="s">
        <v>261</v>
      </c>
      <c r="B103" s="9" t="e">
        <f>IF(AND(#REF!=#REF!,#REF!=#REF!),#REF!,"")</f>
        <v>#REF!</v>
      </c>
      <c r="C103" s="12" t="e">
        <f>IF(AND(#REF!=#REF!,#REF!=#REF!),#REF!,"")</f>
        <v>#REF!</v>
      </c>
      <c r="D103" s="5" t="e">
        <f>IF(AND(#REF!=#REF!,#REF!=#REF!),#REF!,"")</f>
        <v>#REF!</v>
      </c>
    </row>
    <row r="104" spans="1:4" x14ac:dyDescent="0.25">
      <c r="A104" s="462"/>
      <c r="B104" s="10" t="e">
        <f>IF(AND(#REF!=#REF!,#REF!=#REF!),#REF!,"")</f>
        <v>#REF!</v>
      </c>
      <c r="C104" s="11" t="e">
        <f>IF(AND(#REF!=#REF!,#REF!=#REF!),#REF!,"")</f>
        <v>#REF!</v>
      </c>
      <c r="D104" s="6" t="e">
        <f>IF(AND(#REF!=#REF!,#REF!=#REF!),#REF!,"")</f>
        <v>#REF!</v>
      </c>
    </row>
    <row r="105" spans="1:4" x14ac:dyDescent="0.25">
      <c r="A105" s="462"/>
      <c r="B105" s="10" t="e">
        <f>IF(AND(#REF!=#REF!,#REF!=#REF!),#REF!,"")</f>
        <v>#REF!</v>
      </c>
      <c r="C105" s="11" t="e">
        <f>IF(AND(#REF!=#REF!,#REF!=#REF!),#REF!,"")</f>
        <v>#REF!</v>
      </c>
      <c r="D105" s="6" t="e">
        <f>IF(AND(#REF!=#REF!,#REF!=#REF!),#REF!,"")</f>
        <v>#REF!</v>
      </c>
    </row>
    <row r="106" spans="1:4" x14ac:dyDescent="0.25">
      <c r="A106" s="462"/>
      <c r="B106" s="10" t="e">
        <f>IF(AND(#REF!=#REF!,#REF!=#REF!),#REF!,"")</f>
        <v>#REF!</v>
      </c>
      <c r="C106" s="11" t="e">
        <f>IF(AND(#REF!=#REF!,#REF!=#REF!),#REF!,"")</f>
        <v>#REF!</v>
      </c>
      <c r="D106" s="6" t="e">
        <f>IF(AND(#REF!=#REF!,#REF!=#REF!),#REF!,"")</f>
        <v>#REF!</v>
      </c>
    </row>
    <row r="107" spans="1:4" x14ac:dyDescent="0.25">
      <c r="A107" s="462"/>
      <c r="B107" s="10" t="e">
        <f>IF(AND(#REF!=#REF!,#REF!=#REF!),#REF!,"")</f>
        <v>#REF!</v>
      </c>
      <c r="C107" s="11" t="e">
        <f>IF(AND(#REF!=#REF!,#REF!=#REF!),#REF!,"")</f>
        <v>#REF!</v>
      </c>
      <c r="D107" s="6" t="e">
        <f>IF(AND(#REF!=#REF!,#REF!=#REF!),#REF!,"")</f>
        <v>#REF!</v>
      </c>
    </row>
    <row r="108" spans="1:4" x14ac:dyDescent="0.25">
      <c r="A108" s="462"/>
      <c r="B108" s="10" t="e">
        <f>IF(AND(#REF!=#REF!,#REF!=#REF!),#REF!,"")</f>
        <v>#REF!</v>
      </c>
      <c r="C108" s="11" t="e">
        <f>IF(AND(#REF!=#REF!,#REF!=#REF!),#REF!,"")</f>
        <v>#REF!</v>
      </c>
      <c r="D108" s="6" t="e">
        <f>IF(AND(#REF!=#REF!,#REF!=#REF!),#REF!,"")</f>
        <v>#REF!</v>
      </c>
    </row>
    <row r="109" spans="1:4" ht="63.75" customHeight="1" x14ac:dyDescent="0.25">
      <c r="A109" s="462"/>
      <c r="B109" s="10" t="e">
        <f>IF(AND(#REF!=#REF!,#REF!=#REF!),#REF!,"")</f>
        <v>#REF!</v>
      </c>
      <c r="C109" s="11" t="e">
        <f>IF(AND(#REF!=#REF!,#REF!=#REF!),#REF!,"")</f>
        <v>#REF!</v>
      </c>
      <c r="D109" s="6" t="e">
        <f>IF(AND(#REF!=#REF!,#REF!=#REF!),#REF!,"")</f>
        <v>#REF!</v>
      </c>
    </row>
    <row r="110" spans="1:4" x14ac:dyDescent="0.25">
      <c r="A110" s="462"/>
      <c r="B110" s="10" t="e">
        <f>IF(AND(#REF!=#REF!,#REF!=#REF!),#REF!,"")</f>
        <v>#REF!</v>
      </c>
      <c r="C110" s="11" t="e">
        <f>IF(AND(#REF!=#REF!,#REF!=#REF!),#REF!,"")</f>
        <v>#REF!</v>
      </c>
      <c r="D110" s="6" t="e">
        <f>IF(AND(#REF!=#REF!,#REF!=#REF!),#REF!,"")</f>
        <v>#REF!</v>
      </c>
    </row>
    <row r="111" spans="1:4" x14ac:dyDescent="0.25">
      <c r="A111" s="462"/>
      <c r="B111" s="10" t="e">
        <f>IF(AND(#REF!=#REF!,#REF!=#REF!),#REF!,"")</f>
        <v>#REF!</v>
      </c>
      <c r="C111" s="11" t="e">
        <f>IF(AND(#REF!=#REF!,#REF!=#REF!),#REF!,"")</f>
        <v>#REF!</v>
      </c>
      <c r="D111" s="6" t="e">
        <f>IF(AND(#REF!=#REF!,#REF!=#REF!),#REF!,"")</f>
        <v>#REF!</v>
      </c>
    </row>
    <row r="112" spans="1:4" x14ac:dyDescent="0.25">
      <c r="A112" s="462"/>
      <c r="B112" s="10" t="e">
        <f>IF(AND(#REF!=#REF!,#REF!=#REF!),#REF!,"")</f>
        <v>#REF!</v>
      </c>
      <c r="C112" s="11" t="e">
        <f>IF(AND(#REF!=#REF!,#REF!=#REF!),#REF!,"")</f>
        <v>#REF!</v>
      </c>
      <c r="D112" s="6" t="e">
        <f>IF(AND(#REF!=#REF!,#REF!=#REF!),#REF!,"")</f>
        <v>#REF!</v>
      </c>
    </row>
    <row r="113" spans="1:4" x14ac:dyDescent="0.25">
      <c r="A113" s="462"/>
      <c r="B113" s="10" t="e">
        <f>IF(AND(#REF!=#REF!,#REF!=#REF!),#REF!,"")</f>
        <v>#REF!</v>
      </c>
      <c r="C113" s="11" t="e">
        <f>IF(AND(#REF!=#REF!,#REF!=#REF!),#REF!,"")</f>
        <v>#REF!</v>
      </c>
      <c r="D113" s="6" t="e">
        <f>IF(AND(#REF!=#REF!,#REF!=#REF!),#REF!,"")</f>
        <v>#REF!</v>
      </c>
    </row>
    <row r="114" spans="1:4" x14ac:dyDescent="0.25">
      <c r="A114" s="462"/>
      <c r="B114" s="10" t="e">
        <f>IF(AND(#REF!=#REF!,#REF!=#REF!),#REF!,"")</f>
        <v>#REF!</v>
      </c>
      <c r="C114" s="11" t="e">
        <f>IF(AND(#REF!=#REF!,#REF!=#REF!),#REF!,"")</f>
        <v>#REF!</v>
      </c>
      <c r="D114" s="6" t="e">
        <f>IF(AND(#REF!=#REF!,#REF!=#REF!),#REF!,"")</f>
        <v>#REF!</v>
      </c>
    </row>
    <row r="115" spans="1:4" x14ac:dyDescent="0.25">
      <c r="A115" s="462"/>
      <c r="B115" s="10" t="e">
        <f>IF(AND(#REF!=#REF!,#REF!=#REF!),#REF!,"")</f>
        <v>#REF!</v>
      </c>
      <c r="C115" s="11" t="e">
        <f>IF(AND(#REF!=#REF!,#REF!=#REF!),#REF!,"")</f>
        <v>#REF!</v>
      </c>
      <c r="D115" s="6" t="e">
        <f>IF(AND(#REF!=#REF!,#REF!=#REF!),#REF!,"")</f>
        <v>#REF!</v>
      </c>
    </row>
    <row r="116" spans="1:4" x14ac:dyDescent="0.25">
      <c r="A116" s="462"/>
      <c r="B116" s="10" t="e">
        <f>IF(AND(#REF!=#REF!,#REF!=#REF!),#REF!,"")</f>
        <v>#REF!</v>
      </c>
      <c r="C116" s="11" t="e">
        <f>IF(AND(#REF!=#REF!,#REF!=#REF!),#REF!,"")</f>
        <v>#REF!</v>
      </c>
      <c r="D116" s="6" t="e">
        <f>IF(AND(#REF!=#REF!,#REF!=#REF!),#REF!,"")</f>
        <v>#REF!</v>
      </c>
    </row>
    <row r="117" spans="1:4" x14ac:dyDescent="0.25">
      <c r="A117" s="462"/>
      <c r="B117" s="10" t="e">
        <f>IF(AND(#REF!=#REF!,#REF!=#REF!),#REF!,"")</f>
        <v>#REF!</v>
      </c>
      <c r="C117" s="11" t="e">
        <f>IF(AND(#REF!=#REF!,#REF!=#REF!),#REF!,"")</f>
        <v>#REF!</v>
      </c>
      <c r="D117" s="6" t="e">
        <f>IF(AND(#REF!=#REF!,#REF!=#REF!),#REF!,"")</f>
        <v>#REF!</v>
      </c>
    </row>
    <row r="118" spans="1:4" x14ac:dyDescent="0.25">
      <c r="A118" s="462"/>
      <c r="B118" s="10" t="e">
        <f>IF(AND(#REF!=#REF!,#REF!=#REF!),#REF!,"")</f>
        <v>#REF!</v>
      </c>
      <c r="C118" s="11" t="e">
        <f>IF(AND(#REF!=#REF!,#REF!=#REF!),#REF!,"")</f>
        <v>#REF!</v>
      </c>
      <c r="D118" s="6" t="e">
        <f>IF(AND(#REF!=#REF!,#REF!=#REF!),#REF!,"")</f>
        <v>#REF!</v>
      </c>
    </row>
    <row r="119" spans="1:4" ht="33" customHeight="1" x14ac:dyDescent="0.25">
      <c r="A119" s="462"/>
      <c r="B119" s="10" t="e">
        <f>IF(AND(#REF!=#REF!,#REF!=#REF!),#REF!,"")</f>
        <v>#REF!</v>
      </c>
      <c r="C119" s="11" t="e">
        <f>IF(AND(#REF!=#REF!,#REF!=#REF!),#REF!,"")</f>
        <v>#REF!</v>
      </c>
      <c r="D119" s="6" t="e">
        <f>IF(AND(#REF!=#REF!,#REF!=#REF!),#REF!,"")</f>
        <v>#REF!</v>
      </c>
    </row>
    <row r="120" spans="1:4" ht="33.75" customHeight="1" x14ac:dyDescent="0.25">
      <c r="A120" s="462"/>
      <c r="B120" s="10" t="e">
        <f>IF(AND(#REF!=#REF!,#REF!=#REF!),#REF!,"")</f>
        <v>#REF!</v>
      </c>
      <c r="C120" s="11" t="e">
        <f>IF(AND(#REF!=#REF!,#REF!=#REF!),#REF!,"")</f>
        <v>#REF!</v>
      </c>
      <c r="D120" s="6" t="e">
        <f>IF(AND(#REF!=#REF!,#REF!=#REF!),#REF!,"")</f>
        <v>#REF!</v>
      </c>
    </row>
    <row r="121" spans="1:4" x14ac:dyDescent="0.25">
      <c r="A121" s="462"/>
      <c r="B121" s="10" t="e">
        <f>IF(AND(#REF!=#REF!,#REF!=#REF!),#REF!,"")</f>
        <v>#REF!</v>
      </c>
      <c r="C121" s="11" t="e">
        <f>IF(AND(#REF!=#REF!,#REF!=#REF!),#REF!,"")</f>
        <v>#REF!</v>
      </c>
      <c r="D121" s="6" t="e">
        <f>IF(AND(#REF!=#REF!,#REF!=#REF!),#REF!,"")</f>
        <v>#REF!</v>
      </c>
    </row>
    <row r="122" spans="1:4" ht="19.5" customHeight="1" x14ac:dyDescent="0.25">
      <c r="A122" s="462"/>
      <c r="B122" s="10" t="e">
        <f>IF(AND(#REF!=#REF!,#REF!=#REF!),#REF!,"")</f>
        <v>#REF!</v>
      </c>
      <c r="C122" s="11" t="e">
        <f>IF(AND(#REF!=#REF!,#REF!=#REF!),#REF!,"")</f>
        <v>#REF!</v>
      </c>
      <c r="D122" s="6" t="e">
        <f>IF(AND(#REF!=#REF!,#REF!=#REF!),#REF!,"")</f>
        <v>#REF!</v>
      </c>
    </row>
    <row r="123" spans="1:4" x14ac:dyDescent="0.25">
      <c r="A123" s="462"/>
      <c r="B123" s="10" t="e">
        <f>IF(AND(#REF!=#REF!,#REF!=#REF!),#REF!,"")</f>
        <v>#REF!</v>
      </c>
      <c r="C123" s="11" t="e">
        <f>IF(AND(#REF!=#REF!,#REF!=#REF!),#REF!,"")</f>
        <v>#REF!</v>
      </c>
      <c r="D123" s="6" t="e">
        <f>IF(AND(#REF!=#REF!,#REF!=#REF!),#REF!,"")</f>
        <v>#REF!</v>
      </c>
    </row>
    <row r="124" spans="1:4" x14ac:dyDescent="0.25">
      <c r="A124" s="462"/>
      <c r="B124" s="10" t="e">
        <f>IF(AND(#REF!=#REF!,#REF!=#REF!),#REF!,"")</f>
        <v>#REF!</v>
      </c>
      <c r="C124" s="11" t="e">
        <f>IF(AND(#REF!=#REF!,#REF!=#REF!),#REF!,"")</f>
        <v>#REF!</v>
      </c>
      <c r="D124" s="6" t="e">
        <f>IF(AND(#REF!=#REF!,#REF!=#REF!),#REF!,"")</f>
        <v>#REF!</v>
      </c>
    </row>
    <row r="125" spans="1:4" x14ac:dyDescent="0.25">
      <c r="A125" s="462"/>
      <c r="B125" s="10" t="e">
        <f>IF(AND(#REF!=#REF!,#REF!=#REF!),#REF!,"")</f>
        <v>#REF!</v>
      </c>
      <c r="C125" s="11" t="e">
        <f>IF(AND(#REF!=#REF!,#REF!=#REF!),#REF!,"")</f>
        <v>#REF!</v>
      </c>
      <c r="D125" s="6" t="e">
        <f>IF(AND(#REF!=#REF!,#REF!=#REF!),#REF!,"")</f>
        <v>#REF!</v>
      </c>
    </row>
    <row r="126" spans="1:4" ht="15.75" thickBot="1" x14ac:dyDescent="0.3">
      <c r="A126" s="463"/>
      <c r="B126" s="17" t="e">
        <f>IF(AND(#REF!=#REF!,#REF!=#REF!),#REF!,"")</f>
        <v>#REF!</v>
      </c>
      <c r="C126" s="18" t="e">
        <f>IF(AND(#REF!=#REF!,#REF!=#REF!),#REF!,"")</f>
        <v>#REF!</v>
      </c>
      <c r="D126" s="7" t="e">
        <f>IF(AND(#REF!=#REF!,#REF!=#REF!),#REF!,"")</f>
        <v>#REF!</v>
      </c>
    </row>
    <row r="127" spans="1:4" ht="15.75" thickBot="1" x14ac:dyDescent="0.3">
      <c r="B127" s="3" t="s">
        <v>126</v>
      </c>
      <c r="C127" s="4" t="s">
        <v>131</v>
      </c>
      <c r="D127" s="3" t="s">
        <v>307</v>
      </c>
    </row>
  </sheetData>
  <mergeCells count="7">
    <mergeCell ref="B1:D3"/>
    <mergeCell ref="A1:A3"/>
    <mergeCell ref="A79:A102"/>
    <mergeCell ref="A103:A126"/>
    <mergeCell ref="A7:A30"/>
    <mergeCell ref="A31:A54"/>
    <mergeCell ref="A55:A78"/>
  </mergeCells>
  <dataValidations xWindow="736" yWindow="386" count="1">
    <dataValidation allowBlank="1" showInputMessage="1" showErrorMessage="1" promptTitle="ZONA DE RIESGO TOLERABLE" prompt=" " sqref="B7:D126" xr:uid="{00000000-0002-0000-0900-000000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
  <sheetViews>
    <sheetView zoomScale="140" zoomScaleNormal="140" workbookViewId="0">
      <selection activeCell="C4" sqref="C4"/>
    </sheetView>
  </sheetViews>
  <sheetFormatPr baseColWidth="10" defaultColWidth="11.42578125" defaultRowHeight="14.25" x14ac:dyDescent="0.25"/>
  <cols>
    <col min="1" max="1" width="9.5703125" style="58" customWidth="1"/>
    <col min="2" max="2" width="17.42578125" style="58" customWidth="1"/>
    <col min="3" max="3" width="64.28515625" style="58" customWidth="1"/>
    <col min="4" max="4" width="26.140625" style="58" customWidth="1"/>
    <col min="5" max="5" width="25.28515625" style="58" customWidth="1"/>
    <col min="6" max="16384" width="11.42578125" style="58"/>
  </cols>
  <sheetData>
    <row r="1" spans="1:5" ht="15" thickBot="1" x14ac:dyDescent="0.3"/>
    <row r="2" spans="1:5" ht="24.75" customHeight="1" x14ac:dyDescent="0.25">
      <c r="A2" s="156"/>
      <c r="B2" s="277" t="s">
        <v>23</v>
      </c>
      <c r="C2" s="278"/>
      <c r="D2" s="279"/>
      <c r="E2" s="156"/>
    </row>
    <row r="3" spans="1:5" ht="24.75" customHeight="1" thickBot="1" x14ac:dyDescent="0.3">
      <c r="A3" s="225" t="s">
        <v>24</v>
      </c>
      <c r="B3" s="226" t="s">
        <v>25</v>
      </c>
      <c r="C3" s="280" t="s">
        <v>26</v>
      </c>
      <c r="D3" s="281"/>
      <c r="E3" s="227" t="s">
        <v>27</v>
      </c>
    </row>
    <row r="4" spans="1:5" ht="28.5" x14ac:dyDescent="0.25">
      <c r="A4" s="61">
        <v>0.2</v>
      </c>
      <c r="B4" s="59" t="s">
        <v>28</v>
      </c>
      <c r="C4" s="159" t="s">
        <v>29</v>
      </c>
      <c r="D4" s="61">
        <v>0.2</v>
      </c>
      <c r="E4" s="176" t="s">
        <v>30</v>
      </c>
    </row>
    <row r="5" spans="1:5" ht="28.5" x14ac:dyDescent="0.25">
      <c r="A5" s="63">
        <v>0.4</v>
      </c>
      <c r="B5" s="62" t="s">
        <v>31</v>
      </c>
      <c r="C5" s="159" t="s">
        <v>32</v>
      </c>
      <c r="D5" s="63">
        <v>0.4</v>
      </c>
      <c r="E5" s="177" t="s">
        <v>33</v>
      </c>
    </row>
    <row r="6" spans="1:5" ht="28.5" x14ac:dyDescent="0.25">
      <c r="A6" s="63">
        <v>0.6</v>
      </c>
      <c r="B6" s="64" t="s">
        <v>34</v>
      </c>
      <c r="C6" s="159" t="s">
        <v>35</v>
      </c>
      <c r="D6" s="63">
        <v>0.6</v>
      </c>
      <c r="E6" s="177" t="s">
        <v>36</v>
      </c>
    </row>
    <row r="7" spans="1:5" ht="28.5" x14ac:dyDescent="0.25">
      <c r="A7" s="63">
        <v>0.8</v>
      </c>
      <c r="B7" s="65" t="s">
        <v>37</v>
      </c>
      <c r="C7" s="159" t="s">
        <v>38</v>
      </c>
      <c r="D7" s="63">
        <v>0.8</v>
      </c>
      <c r="E7" s="177" t="s">
        <v>39</v>
      </c>
    </row>
    <row r="8" spans="1:5" ht="29.25" customHeight="1" thickBot="1" x14ac:dyDescent="0.3">
      <c r="A8" s="67">
        <v>1</v>
      </c>
      <c r="B8" s="66" t="s">
        <v>40</v>
      </c>
      <c r="C8" s="179" t="s">
        <v>41</v>
      </c>
      <c r="D8" s="67">
        <v>1</v>
      </c>
      <c r="E8" s="178" t="s">
        <v>42</v>
      </c>
    </row>
  </sheetData>
  <mergeCells count="2">
    <mergeCell ref="B2:D2"/>
    <mergeCell ref="C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I63"/>
  <sheetViews>
    <sheetView topLeftCell="E55" zoomScale="145" zoomScaleNormal="145" workbookViewId="0">
      <selection activeCell="G47" sqref="G47"/>
    </sheetView>
  </sheetViews>
  <sheetFormatPr baseColWidth="10" defaultColWidth="11.42578125" defaultRowHeight="15" x14ac:dyDescent="0.25"/>
  <cols>
    <col min="2" max="2" width="0" hidden="1" customWidth="1"/>
    <col min="3" max="3" width="49" hidden="1" customWidth="1"/>
    <col min="4" max="4" width="0" hidden="1" customWidth="1"/>
    <col min="6" max="6" width="6.28515625" customWidth="1"/>
    <col min="7" max="7" width="74.5703125" customWidth="1"/>
  </cols>
  <sheetData>
    <row r="3" spans="6:9" ht="18.75" x14ac:dyDescent="0.25">
      <c r="F3" s="284" t="s">
        <v>43</v>
      </c>
      <c r="G3" s="284"/>
      <c r="H3" s="284"/>
      <c r="I3" t="s">
        <v>44</v>
      </c>
    </row>
    <row r="4" spans="6:9" x14ac:dyDescent="0.25">
      <c r="F4" s="282" t="s">
        <v>45</v>
      </c>
      <c r="G4" s="282" t="s">
        <v>46</v>
      </c>
      <c r="H4" s="97" t="s">
        <v>47</v>
      </c>
    </row>
    <row r="5" spans="6:9" ht="30" x14ac:dyDescent="0.25">
      <c r="F5" s="282"/>
      <c r="G5" s="282"/>
      <c r="H5" s="98" t="s">
        <v>48</v>
      </c>
    </row>
    <row r="6" spans="6:9" x14ac:dyDescent="0.25">
      <c r="F6" s="99">
        <v>1</v>
      </c>
      <c r="G6" s="114" t="s">
        <v>49</v>
      </c>
      <c r="H6" s="100">
        <v>1</v>
      </c>
    </row>
    <row r="7" spans="6:9" x14ac:dyDescent="0.25">
      <c r="F7" s="99">
        <v>2</v>
      </c>
      <c r="G7" s="114" t="s">
        <v>50</v>
      </c>
      <c r="H7" s="100">
        <v>0</v>
      </c>
    </row>
    <row r="8" spans="6:9" x14ac:dyDescent="0.25">
      <c r="F8" s="99">
        <v>3</v>
      </c>
      <c r="G8" s="114" t="s">
        <v>51</v>
      </c>
      <c r="H8" s="100">
        <v>0</v>
      </c>
    </row>
    <row r="9" spans="6:9" x14ac:dyDescent="0.25">
      <c r="F9" s="99">
        <v>4</v>
      </c>
      <c r="G9" s="114" t="s">
        <v>52</v>
      </c>
      <c r="H9" s="100">
        <v>0</v>
      </c>
    </row>
    <row r="10" spans="6:9" x14ac:dyDescent="0.25">
      <c r="F10" s="99">
        <v>5</v>
      </c>
      <c r="G10" s="114" t="s">
        <v>53</v>
      </c>
      <c r="H10" s="100">
        <v>0</v>
      </c>
    </row>
    <row r="11" spans="6:9" x14ac:dyDescent="0.25">
      <c r="F11" s="99">
        <v>6</v>
      </c>
      <c r="G11" s="114" t="s">
        <v>54</v>
      </c>
      <c r="H11" s="100">
        <v>1</v>
      </c>
    </row>
    <row r="12" spans="6:9" x14ac:dyDescent="0.25">
      <c r="F12" s="99">
        <v>7</v>
      </c>
      <c r="G12" s="114" t="s">
        <v>55</v>
      </c>
      <c r="H12" s="100">
        <v>1</v>
      </c>
    </row>
    <row r="13" spans="6:9" ht="24" x14ac:dyDescent="0.25">
      <c r="F13" s="99">
        <v>8</v>
      </c>
      <c r="G13" s="115" t="s">
        <v>56</v>
      </c>
      <c r="H13" s="100">
        <v>0</v>
      </c>
    </row>
    <row r="14" spans="6:9" x14ac:dyDescent="0.25">
      <c r="F14" s="99">
        <v>9</v>
      </c>
      <c r="G14" s="114" t="s">
        <v>57</v>
      </c>
      <c r="H14" s="100">
        <v>1</v>
      </c>
    </row>
    <row r="15" spans="6:9" x14ac:dyDescent="0.25">
      <c r="F15" s="99">
        <v>10</v>
      </c>
      <c r="G15" s="114" t="s">
        <v>58</v>
      </c>
      <c r="H15" s="100">
        <v>1</v>
      </c>
    </row>
    <row r="16" spans="6:9" x14ac:dyDescent="0.25">
      <c r="F16" s="99">
        <v>11</v>
      </c>
      <c r="G16" s="114" t="s">
        <v>59</v>
      </c>
      <c r="H16" s="100">
        <v>0</v>
      </c>
    </row>
    <row r="17" spans="6:8" x14ac:dyDescent="0.25">
      <c r="F17" s="99">
        <v>12</v>
      </c>
      <c r="G17" s="114" t="s">
        <v>60</v>
      </c>
      <c r="H17" s="100">
        <v>1</v>
      </c>
    </row>
    <row r="18" spans="6:8" x14ac:dyDescent="0.25">
      <c r="F18" s="99">
        <v>13</v>
      </c>
      <c r="G18" s="114" t="s">
        <v>61</v>
      </c>
      <c r="H18" s="100">
        <v>1</v>
      </c>
    </row>
    <row r="19" spans="6:8" x14ac:dyDescent="0.25">
      <c r="F19" s="99">
        <v>14</v>
      </c>
      <c r="G19" s="114" t="s">
        <v>62</v>
      </c>
      <c r="H19" s="100">
        <v>1</v>
      </c>
    </row>
    <row r="20" spans="6:8" x14ac:dyDescent="0.25">
      <c r="F20" s="99">
        <v>15</v>
      </c>
      <c r="G20" s="114" t="s">
        <v>63</v>
      </c>
      <c r="H20" s="100">
        <v>0</v>
      </c>
    </row>
    <row r="21" spans="6:8" x14ac:dyDescent="0.25">
      <c r="F21" s="101">
        <v>16</v>
      </c>
      <c r="G21" s="116" t="s">
        <v>64</v>
      </c>
      <c r="H21" s="102">
        <v>0</v>
      </c>
    </row>
    <row r="22" spans="6:8" x14ac:dyDescent="0.25">
      <c r="F22" s="99">
        <v>17</v>
      </c>
      <c r="G22" s="114" t="s">
        <v>65</v>
      </c>
      <c r="H22" s="100">
        <v>0</v>
      </c>
    </row>
    <row r="23" spans="6:8" x14ac:dyDescent="0.25">
      <c r="F23" s="99">
        <v>18</v>
      </c>
      <c r="G23" s="114" t="s">
        <v>66</v>
      </c>
      <c r="H23" s="100">
        <v>0</v>
      </c>
    </row>
    <row r="24" spans="6:8" x14ac:dyDescent="0.25">
      <c r="F24" s="103">
        <v>19</v>
      </c>
      <c r="G24" s="116" t="s">
        <v>67</v>
      </c>
      <c r="H24" s="103">
        <v>0</v>
      </c>
    </row>
    <row r="25" spans="6:8" x14ac:dyDescent="0.25">
      <c r="F25" s="283" t="s">
        <v>68</v>
      </c>
      <c r="G25" s="283"/>
      <c r="H25" s="113">
        <f>SUM(H6:H24)</f>
        <v>8</v>
      </c>
    </row>
    <row r="26" spans="6:8" x14ac:dyDescent="0.25">
      <c r="F26" s="105" t="s">
        <v>69</v>
      </c>
      <c r="G26" s="105"/>
      <c r="H26" s="104">
        <f>H25</f>
        <v>8</v>
      </c>
    </row>
    <row r="27" spans="6:8" ht="15.75" thickBot="1" x14ac:dyDescent="0.3"/>
    <row r="28" spans="6:8" ht="15.75" thickBot="1" x14ac:dyDescent="0.3">
      <c r="F28" s="72"/>
      <c r="G28" s="106" t="s">
        <v>70</v>
      </c>
      <c r="H28" s="107" t="s">
        <v>71</v>
      </c>
    </row>
    <row r="29" spans="6:8" ht="15.75" thickBot="1" x14ac:dyDescent="0.3">
      <c r="F29" s="73"/>
      <c r="G29" s="106" t="s">
        <v>72</v>
      </c>
      <c r="H29" s="108" t="s">
        <v>73</v>
      </c>
    </row>
    <row r="30" spans="6:8" ht="15.75" thickBot="1" x14ac:dyDescent="0.3">
      <c r="F30" s="74"/>
      <c r="G30" s="106" t="s">
        <v>74</v>
      </c>
      <c r="H30" s="109" t="s">
        <v>75</v>
      </c>
    </row>
    <row r="32" spans="6:8" x14ac:dyDescent="0.25">
      <c r="F32" s="110" t="s">
        <v>76</v>
      </c>
      <c r="G32" s="110"/>
    </row>
    <row r="36" spans="6:9" ht="18.75" x14ac:dyDescent="0.25">
      <c r="F36" s="284" t="s">
        <v>43</v>
      </c>
      <c r="G36" s="284"/>
      <c r="H36" s="284"/>
      <c r="I36">
        <v>2</v>
      </c>
    </row>
    <row r="37" spans="6:9" x14ac:dyDescent="0.25">
      <c r="F37" s="282" t="s">
        <v>45</v>
      </c>
      <c r="G37" s="282" t="s">
        <v>46</v>
      </c>
      <c r="H37" s="97" t="s">
        <v>47</v>
      </c>
    </row>
    <row r="38" spans="6:9" ht="30" x14ac:dyDescent="0.25">
      <c r="F38" s="282"/>
      <c r="G38" s="282"/>
      <c r="H38" s="98" t="s">
        <v>48</v>
      </c>
    </row>
    <row r="39" spans="6:9" x14ac:dyDescent="0.25">
      <c r="F39" s="99">
        <v>1</v>
      </c>
      <c r="G39" s="114" t="s">
        <v>49</v>
      </c>
      <c r="H39" s="100">
        <v>1</v>
      </c>
    </row>
    <row r="40" spans="6:9" x14ac:dyDescent="0.25">
      <c r="F40" s="99">
        <v>2</v>
      </c>
      <c r="G40" s="114" t="s">
        <v>50</v>
      </c>
      <c r="H40" s="100">
        <v>0</v>
      </c>
    </row>
    <row r="41" spans="6:9" x14ac:dyDescent="0.25">
      <c r="F41" s="99">
        <v>3</v>
      </c>
      <c r="G41" s="114" t="s">
        <v>51</v>
      </c>
      <c r="H41" s="100">
        <v>0</v>
      </c>
    </row>
    <row r="42" spans="6:9" x14ac:dyDescent="0.25">
      <c r="F42" s="99">
        <v>4</v>
      </c>
      <c r="G42" s="114" t="s">
        <v>52</v>
      </c>
      <c r="H42" s="100">
        <v>0</v>
      </c>
    </row>
    <row r="43" spans="6:9" x14ac:dyDescent="0.25">
      <c r="F43" s="99">
        <v>5</v>
      </c>
      <c r="G43" s="114" t="s">
        <v>53</v>
      </c>
      <c r="H43" s="100">
        <v>0</v>
      </c>
    </row>
    <row r="44" spans="6:9" x14ac:dyDescent="0.25">
      <c r="F44" s="99">
        <v>6</v>
      </c>
      <c r="G44" s="114" t="s">
        <v>54</v>
      </c>
      <c r="H44" s="100">
        <v>1</v>
      </c>
    </row>
    <row r="45" spans="6:9" x14ac:dyDescent="0.25">
      <c r="F45" s="99">
        <v>7</v>
      </c>
      <c r="G45" s="114" t="s">
        <v>55</v>
      </c>
      <c r="H45" s="100">
        <v>0</v>
      </c>
    </row>
    <row r="46" spans="6:9" ht="24" x14ac:dyDescent="0.25">
      <c r="F46" s="99">
        <v>8</v>
      </c>
      <c r="G46" s="115" t="s">
        <v>56</v>
      </c>
      <c r="H46" s="100">
        <v>0</v>
      </c>
    </row>
    <row r="47" spans="6:9" x14ac:dyDescent="0.25">
      <c r="F47" s="99">
        <v>9</v>
      </c>
      <c r="G47" s="114" t="s">
        <v>57</v>
      </c>
      <c r="H47" s="100">
        <v>0</v>
      </c>
    </row>
    <row r="48" spans="6:9" x14ac:dyDescent="0.25">
      <c r="F48" s="99">
        <v>10</v>
      </c>
      <c r="G48" s="114" t="s">
        <v>58</v>
      </c>
      <c r="H48" s="100">
        <v>1</v>
      </c>
    </row>
    <row r="49" spans="6:8" x14ac:dyDescent="0.25">
      <c r="F49" s="99">
        <v>11</v>
      </c>
      <c r="G49" s="114" t="s">
        <v>59</v>
      </c>
      <c r="H49" s="100">
        <v>0</v>
      </c>
    </row>
    <row r="50" spans="6:8" x14ac:dyDescent="0.25">
      <c r="F50" s="99">
        <v>12</v>
      </c>
      <c r="G50" s="114" t="s">
        <v>60</v>
      </c>
      <c r="H50" s="100">
        <v>1</v>
      </c>
    </row>
    <row r="51" spans="6:8" x14ac:dyDescent="0.25">
      <c r="F51" s="99">
        <v>13</v>
      </c>
      <c r="G51" s="114" t="s">
        <v>61</v>
      </c>
      <c r="H51" s="100">
        <v>0</v>
      </c>
    </row>
    <row r="52" spans="6:8" x14ac:dyDescent="0.25">
      <c r="F52" s="99">
        <v>14</v>
      </c>
      <c r="G52" s="114" t="s">
        <v>62</v>
      </c>
      <c r="H52" s="100">
        <v>0</v>
      </c>
    </row>
    <row r="53" spans="6:8" x14ac:dyDescent="0.25">
      <c r="F53" s="99">
        <v>15</v>
      </c>
      <c r="G53" s="114" t="s">
        <v>63</v>
      </c>
      <c r="H53" s="100">
        <v>0</v>
      </c>
    </row>
    <row r="54" spans="6:8" x14ac:dyDescent="0.25">
      <c r="F54" s="101">
        <v>16</v>
      </c>
      <c r="G54" s="116" t="s">
        <v>64</v>
      </c>
      <c r="H54" s="102">
        <v>0</v>
      </c>
    </row>
    <row r="55" spans="6:8" x14ac:dyDescent="0.25">
      <c r="F55" s="99">
        <v>17</v>
      </c>
      <c r="G55" s="114" t="s">
        <v>65</v>
      </c>
      <c r="H55" s="100">
        <v>0</v>
      </c>
    </row>
    <row r="56" spans="6:8" x14ac:dyDescent="0.25">
      <c r="F56" s="99">
        <v>18</v>
      </c>
      <c r="G56" s="114" t="s">
        <v>66</v>
      </c>
      <c r="H56" s="100">
        <v>0</v>
      </c>
    </row>
    <row r="57" spans="6:8" x14ac:dyDescent="0.25">
      <c r="F57" s="103">
        <v>19</v>
      </c>
      <c r="G57" s="116" t="s">
        <v>67</v>
      </c>
      <c r="H57" s="103">
        <v>0</v>
      </c>
    </row>
    <row r="58" spans="6:8" x14ac:dyDescent="0.25">
      <c r="F58" s="283" t="s">
        <v>68</v>
      </c>
      <c r="G58" s="283"/>
      <c r="H58" s="113">
        <f>SUM(H39:H57)</f>
        <v>4</v>
      </c>
    </row>
    <row r="59" spans="6:8" x14ac:dyDescent="0.25">
      <c r="F59" s="105" t="s">
        <v>69</v>
      </c>
      <c r="G59" s="105"/>
      <c r="H59" s="104">
        <f>H58</f>
        <v>4</v>
      </c>
    </row>
    <row r="60" spans="6:8" ht="15.75" thickBot="1" x14ac:dyDescent="0.3"/>
    <row r="61" spans="6:8" ht="15.75" thickBot="1" x14ac:dyDescent="0.3">
      <c r="F61" s="72"/>
      <c r="G61" s="106" t="s">
        <v>70</v>
      </c>
      <c r="H61" s="107" t="s">
        <v>71</v>
      </c>
    </row>
    <row r="62" spans="6:8" ht="15.75" thickBot="1" x14ac:dyDescent="0.3">
      <c r="F62" s="73"/>
      <c r="G62" s="106" t="s">
        <v>72</v>
      </c>
      <c r="H62" s="108" t="s">
        <v>73</v>
      </c>
    </row>
    <row r="63" spans="6:8" ht="15.75" thickBot="1" x14ac:dyDescent="0.3">
      <c r="F63" s="74"/>
      <c r="G63" s="106" t="s">
        <v>74</v>
      </c>
      <c r="H63" s="109" t="s">
        <v>75</v>
      </c>
    </row>
  </sheetData>
  <mergeCells count="8">
    <mergeCell ref="F37:F38"/>
    <mergeCell ref="G37:G38"/>
    <mergeCell ref="F58:G58"/>
    <mergeCell ref="F3:H3"/>
    <mergeCell ref="F4:F5"/>
    <mergeCell ref="G4:G5"/>
    <mergeCell ref="F25:G25"/>
    <mergeCell ref="F36:H36"/>
  </mergeCells>
  <conditionalFormatting sqref="H26">
    <cfRule type="cellIs" dxfId="64" priority="7" operator="between">
      <formula>12</formula>
      <formula>18</formula>
    </cfRule>
    <cfRule type="cellIs" dxfId="63" priority="8" operator="between">
      <formula>6</formula>
      <formula>11</formula>
    </cfRule>
    <cfRule type="cellIs" dxfId="62" priority="9" operator="between">
      <formula>1</formula>
      <formula>5</formula>
    </cfRule>
  </conditionalFormatting>
  <conditionalFormatting sqref="H59">
    <cfRule type="cellIs" dxfId="61" priority="1" operator="between">
      <formula>12</formula>
      <formula>18</formula>
    </cfRule>
    <cfRule type="cellIs" dxfId="60" priority="2" operator="between">
      <formula>6</formula>
      <formula>11</formula>
    </cfRule>
    <cfRule type="cellIs" dxfId="59" priority="3" operator="between">
      <formula>1</formula>
      <formula>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7"/>
  <sheetViews>
    <sheetView topLeftCell="C1" zoomScale="93" zoomScaleNormal="93" workbookViewId="0">
      <selection activeCell="F18" sqref="F18"/>
    </sheetView>
  </sheetViews>
  <sheetFormatPr baseColWidth="10" defaultColWidth="10.85546875" defaultRowHeight="14.25" x14ac:dyDescent="0.2"/>
  <cols>
    <col min="1" max="1" width="0" style="57" hidden="1" customWidth="1"/>
    <col min="2" max="2" width="20.7109375" style="57" hidden="1" customWidth="1"/>
    <col min="3" max="3" width="26.85546875" style="57" customWidth="1"/>
    <col min="4" max="4" width="37.28515625" style="57" customWidth="1"/>
    <col min="5" max="6" width="20.7109375" style="57" customWidth="1"/>
    <col min="7" max="16384" width="10.85546875" style="57"/>
  </cols>
  <sheetData>
    <row r="2" spans="2:6" ht="15" thickBot="1" x14ac:dyDescent="0.25"/>
    <row r="3" spans="2:6" ht="26.25" customHeight="1" x14ac:dyDescent="0.2">
      <c r="B3" s="157"/>
      <c r="C3" s="285" t="s">
        <v>43</v>
      </c>
      <c r="D3" s="285"/>
      <c r="E3" s="285"/>
      <c r="F3" s="285"/>
    </row>
    <row r="4" spans="2:6" ht="37.5" customHeight="1" thickBot="1" x14ac:dyDescent="0.25">
      <c r="B4" s="68" t="s">
        <v>25</v>
      </c>
      <c r="C4" s="69" t="s">
        <v>77</v>
      </c>
      <c r="D4" s="158"/>
      <c r="E4" s="286" t="s">
        <v>25</v>
      </c>
      <c r="F4" s="287"/>
    </row>
    <row r="5" spans="2:6" ht="15.75" thickBot="1" x14ac:dyDescent="0.3">
      <c r="B5" s="72" t="s">
        <v>70</v>
      </c>
      <c r="C5" s="107" t="s">
        <v>71</v>
      </c>
      <c r="D5" s="76">
        <v>0.6</v>
      </c>
      <c r="E5" s="72" t="s">
        <v>70</v>
      </c>
      <c r="F5" s="76">
        <v>0.6</v>
      </c>
    </row>
    <row r="6" spans="2:6" ht="15.75" thickBot="1" x14ac:dyDescent="0.3">
      <c r="B6" s="73" t="s">
        <v>78</v>
      </c>
      <c r="C6" s="108" t="s">
        <v>73</v>
      </c>
      <c r="D6" s="77">
        <v>0.8</v>
      </c>
      <c r="E6" s="73" t="s">
        <v>78</v>
      </c>
      <c r="F6" s="77">
        <v>0.8</v>
      </c>
    </row>
    <row r="7" spans="2:6" ht="15.75" thickBot="1" x14ac:dyDescent="0.3">
      <c r="B7" s="74" t="s">
        <v>79</v>
      </c>
      <c r="C7" s="109" t="s">
        <v>75</v>
      </c>
      <c r="D7" s="78">
        <v>1</v>
      </c>
      <c r="E7" s="74" t="s">
        <v>79</v>
      </c>
      <c r="F7" s="78">
        <v>1</v>
      </c>
    </row>
  </sheetData>
  <mergeCells count="2">
    <mergeCell ref="C3:F3"/>
    <mergeCell ref="E4:F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82"/>
  <sheetViews>
    <sheetView showGridLines="0" zoomScale="80" zoomScaleNormal="80" workbookViewId="0">
      <selection sqref="A1:N3"/>
    </sheetView>
  </sheetViews>
  <sheetFormatPr baseColWidth="10" defaultColWidth="11.42578125" defaultRowHeight="18.75" customHeight="1" x14ac:dyDescent="0.25"/>
  <cols>
    <col min="1" max="1" width="15.140625" style="21" customWidth="1"/>
    <col min="2" max="2" width="19.42578125" style="21" customWidth="1"/>
    <col min="3" max="3" width="26.85546875" style="23" customWidth="1"/>
    <col min="4" max="6" width="29.140625" style="21" customWidth="1"/>
    <col min="7" max="7" width="27.140625" style="21" customWidth="1"/>
    <col min="8" max="8" width="26.5703125" style="21" customWidth="1"/>
    <col min="9" max="9" width="9.28515625" style="21" customWidth="1"/>
    <col min="10" max="10" width="19.28515625" style="21" customWidth="1"/>
    <col min="11" max="11" width="15.42578125" style="21" customWidth="1"/>
    <col min="12" max="14" width="18.42578125" style="21" customWidth="1"/>
    <col min="15" max="15" width="19.5703125" style="21" customWidth="1"/>
    <col min="16" max="16" width="20.5703125" style="21" customWidth="1"/>
    <col min="17" max="17" width="14.28515625" style="21" customWidth="1"/>
    <col min="18" max="18" width="15.85546875" style="21" customWidth="1"/>
    <col min="19" max="19" width="19.5703125" style="21" customWidth="1"/>
    <col min="20" max="20" width="16.7109375" style="21" customWidth="1"/>
    <col min="21" max="21" width="22.5703125" style="21" customWidth="1"/>
    <col min="22" max="22" width="11" style="21" bestFit="1" customWidth="1"/>
    <col min="23" max="23" width="17.28515625" style="21" bestFit="1" customWidth="1"/>
    <col min="24" max="24" width="4.140625" style="21" customWidth="1"/>
    <col min="25" max="73" width="11.42578125" style="21" customWidth="1"/>
    <col min="74" max="258" width="11.42578125" style="21"/>
    <col min="259" max="259" width="38" style="21" customWidth="1"/>
    <col min="260" max="260" width="36.28515625" style="21" customWidth="1"/>
    <col min="261" max="261" width="43" style="21" customWidth="1"/>
    <col min="262" max="262" width="54.7109375" style="21" customWidth="1"/>
    <col min="263" max="263" width="43" style="21" customWidth="1"/>
    <col min="264" max="264" width="19.42578125" style="21" customWidth="1"/>
    <col min="265" max="265" width="17.28515625" style="21" customWidth="1"/>
    <col min="266" max="266" width="18.28515625" style="21" customWidth="1"/>
    <col min="267" max="267" width="17" style="21" customWidth="1"/>
    <col min="268" max="268" width="20.5703125" style="21" customWidth="1"/>
    <col min="269" max="269" width="12.42578125" style="21" customWidth="1"/>
    <col min="270" max="270" width="14.85546875" style="21" customWidth="1"/>
    <col min="271" max="272" width="13" style="21" customWidth="1"/>
    <col min="273" max="273" width="14.42578125" style="21" customWidth="1"/>
    <col min="274" max="274" width="15.7109375" style="21" customWidth="1"/>
    <col min="275" max="329" width="11.42578125" style="21" customWidth="1"/>
    <col min="330" max="514" width="11.42578125" style="21"/>
    <col min="515" max="515" width="38" style="21" customWidth="1"/>
    <col min="516" max="516" width="36.28515625" style="21" customWidth="1"/>
    <col min="517" max="517" width="43" style="21" customWidth="1"/>
    <col min="518" max="518" width="54.7109375" style="21" customWidth="1"/>
    <col min="519" max="519" width="43" style="21" customWidth="1"/>
    <col min="520" max="520" width="19.42578125" style="21" customWidth="1"/>
    <col min="521" max="521" width="17.28515625" style="21" customWidth="1"/>
    <col min="522" max="522" width="18.28515625" style="21" customWidth="1"/>
    <col min="523" max="523" width="17" style="21" customWidth="1"/>
    <col min="524" max="524" width="20.5703125" style="21" customWidth="1"/>
    <col min="525" max="525" width="12.42578125" style="21" customWidth="1"/>
    <col min="526" max="526" width="14.85546875" style="21" customWidth="1"/>
    <col min="527" max="528" width="13" style="21" customWidth="1"/>
    <col min="529" max="529" width="14.42578125" style="21" customWidth="1"/>
    <col min="530" max="530" width="15.7109375" style="21" customWidth="1"/>
    <col min="531" max="585" width="11.42578125" style="21" customWidth="1"/>
    <col min="586" max="770" width="11.42578125" style="21"/>
    <col min="771" max="771" width="38" style="21" customWidth="1"/>
    <col min="772" max="772" width="36.28515625" style="21" customWidth="1"/>
    <col min="773" max="773" width="43" style="21" customWidth="1"/>
    <col min="774" max="774" width="54.7109375" style="21" customWidth="1"/>
    <col min="775" max="775" width="43" style="21" customWidth="1"/>
    <col min="776" max="776" width="19.42578125" style="21" customWidth="1"/>
    <col min="777" max="777" width="17.28515625" style="21" customWidth="1"/>
    <col min="778" max="778" width="18.28515625" style="21" customWidth="1"/>
    <col min="779" max="779" width="17" style="21" customWidth="1"/>
    <col min="780" max="780" width="20.5703125" style="21" customWidth="1"/>
    <col min="781" max="781" width="12.42578125" style="21" customWidth="1"/>
    <col min="782" max="782" width="14.85546875" style="21" customWidth="1"/>
    <col min="783" max="784" width="13" style="21" customWidth="1"/>
    <col min="785" max="785" width="14.42578125" style="21" customWidth="1"/>
    <col min="786" max="786" width="15.7109375" style="21" customWidth="1"/>
    <col min="787" max="841" width="11.42578125" style="21" customWidth="1"/>
    <col min="842" max="1026" width="11.42578125" style="21"/>
    <col min="1027" max="1027" width="38" style="21" customWidth="1"/>
    <col min="1028" max="1028" width="36.28515625" style="21" customWidth="1"/>
    <col min="1029" max="1029" width="43" style="21" customWidth="1"/>
    <col min="1030" max="1030" width="54.7109375" style="21" customWidth="1"/>
    <col min="1031" max="1031" width="43" style="21" customWidth="1"/>
    <col min="1032" max="1032" width="19.42578125" style="21" customWidth="1"/>
    <col min="1033" max="1033" width="17.28515625" style="21" customWidth="1"/>
    <col min="1034" max="1034" width="18.28515625" style="21" customWidth="1"/>
    <col min="1035" max="1035" width="17" style="21" customWidth="1"/>
    <col min="1036" max="1036" width="20.5703125" style="21" customWidth="1"/>
    <col min="1037" max="1037" width="12.42578125" style="21" customWidth="1"/>
    <col min="1038" max="1038" width="14.85546875" style="21" customWidth="1"/>
    <col min="1039" max="1040" width="13" style="21" customWidth="1"/>
    <col min="1041" max="1041" width="14.42578125" style="21" customWidth="1"/>
    <col min="1042" max="1042" width="15.7109375" style="21" customWidth="1"/>
    <col min="1043" max="1097" width="11.42578125" style="21" customWidth="1"/>
    <col min="1098" max="1282" width="11.42578125" style="21"/>
    <col min="1283" max="1283" width="38" style="21" customWidth="1"/>
    <col min="1284" max="1284" width="36.28515625" style="21" customWidth="1"/>
    <col min="1285" max="1285" width="43" style="21" customWidth="1"/>
    <col min="1286" max="1286" width="54.7109375" style="21" customWidth="1"/>
    <col min="1287" max="1287" width="43" style="21" customWidth="1"/>
    <col min="1288" max="1288" width="19.42578125" style="21" customWidth="1"/>
    <col min="1289" max="1289" width="17.28515625" style="21" customWidth="1"/>
    <col min="1290" max="1290" width="18.28515625" style="21" customWidth="1"/>
    <col min="1291" max="1291" width="17" style="21" customWidth="1"/>
    <col min="1292" max="1292" width="20.5703125" style="21" customWidth="1"/>
    <col min="1293" max="1293" width="12.42578125" style="21" customWidth="1"/>
    <col min="1294" max="1294" width="14.85546875" style="21" customWidth="1"/>
    <col min="1295" max="1296" width="13" style="21" customWidth="1"/>
    <col min="1297" max="1297" width="14.42578125" style="21" customWidth="1"/>
    <col min="1298" max="1298" width="15.7109375" style="21" customWidth="1"/>
    <col min="1299" max="1353" width="11.42578125" style="21" customWidth="1"/>
    <col min="1354" max="1538" width="11.42578125" style="21"/>
    <col min="1539" max="1539" width="38" style="21" customWidth="1"/>
    <col min="1540" max="1540" width="36.28515625" style="21" customWidth="1"/>
    <col min="1541" max="1541" width="43" style="21" customWidth="1"/>
    <col min="1542" max="1542" width="54.7109375" style="21" customWidth="1"/>
    <col min="1543" max="1543" width="43" style="21" customWidth="1"/>
    <col min="1544" max="1544" width="19.42578125" style="21" customWidth="1"/>
    <col min="1545" max="1545" width="17.28515625" style="21" customWidth="1"/>
    <col min="1546" max="1546" width="18.28515625" style="21" customWidth="1"/>
    <col min="1547" max="1547" width="17" style="21" customWidth="1"/>
    <col min="1548" max="1548" width="20.5703125" style="21" customWidth="1"/>
    <col min="1549" max="1549" width="12.42578125" style="21" customWidth="1"/>
    <col min="1550" max="1550" width="14.85546875" style="21" customWidth="1"/>
    <col min="1551" max="1552" width="13" style="21" customWidth="1"/>
    <col min="1553" max="1553" width="14.42578125" style="21" customWidth="1"/>
    <col min="1554" max="1554" width="15.7109375" style="21" customWidth="1"/>
    <col min="1555" max="1609" width="11.42578125" style="21" customWidth="1"/>
    <col min="1610" max="1794" width="11.42578125" style="21"/>
    <col min="1795" max="1795" width="38" style="21" customWidth="1"/>
    <col min="1796" max="1796" width="36.28515625" style="21" customWidth="1"/>
    <col min="1797" max="1797" width="43" style="21" customWidth="1"/>
    <col min="1798" max="1798" width="54.7109375" style="21" customWidth="1"/>
    <col min="1799" max="1799" width="43" style="21" customWidth="1"/>
    <col min="1800" max="1800" width="19.42578125" style="21" customWidth="1"/>
    <col min="1801" max="1801" width="17.28515625" style="21" customWidth="1"/>
    <col min="1802" max="1802" width="18.28515625" style="21" customWidth="1"/>
    <col min="1803" max="1803" width="17" style="21" customWidth="1"/>
    <col min="1804" max="1804" width="20.5703125" style="21" customWidth="1"/>
    <col min="1805" max="1805" width="12.42578125" style="21" customWidth="1"/>
    <col min="1806" max="1806" width="14.85546875" style="21" customWidth="1"/>
    <col min="1807" max="1808" width="13" style="21" customWidth="1"/>
    <col min="1809" max="1809" width="14.42578125" style="21" customWidth="1"/>
    <col min="1810" max="1810" width="15.7109375" style="21" customWidth="1"/>
    <col min="1811" max="1865" width="11.42578125" style="21" customWidth="1"/>
    <col min="1866" max="2050" width="11.42578125" style="21"/>
    <col min="2051" max="2051" width="38" style="21" customWidth="1"/>
    <col min="2052" max="2052" width="36.28515625" style="21" customWidth="1"/>
    <col min="2053" max="2053" width="43" style="21" customWidth="1"/>
    <col min="2054" max="2054" width="54.7109375" style="21" customWidth="1"/>
    <col min="2055" max="2055" width="43" style="21" customWidth="1"/>
    <col min="2056" max="2056" width="19.42578125" style="21" customWidth="1"/>
    <col min="2057" max="2057" width="17.28515625" style="21" customWidth="1"/>
    <col min="2058" max="2058" width="18.28515625" style="21" customWidth="1"/>
    <col min="2059" max="2059" width="17" style="21" customWidth="1"/>
    <col min="2060" max="2060" width="20.5703125" style="21" customWidth="1"/>
    <col min="2061" max="2061" width="12.42578125" style="21" customWidth="1"/>
    <col min="2062" max="2062" width="14.85546875" style="21" customWidth="1"/>
    <col min="2063" max="2064" width="13" style="21" customWidth="1"/>
    <col min="2065" max="2065" width="14.42578125" style="21" customWidth="1"/>
    <col min="2066" max="2066" width="15.7109375" style="21" customWidth="1"/>
    <col min="2067" max="2121" width="11.42578125" style="21" customWidth="1"/>
    <col min="2122" max="2306" width="11.42578125" style="21"/>
    <col min="2307" max="2307" width="38" style="21" customWidth="1"/>
    <col min="2308" max="2308" width="36.28515625" style="21" customWidth="1"/>
    <col min="2309" max="2309" width="43" style="21" customWidth="1"/>
    <col min="2310" max="2310" width="54.7109375" style="21" customWidth="1"/>
    <col min="2311" max="2311" width="43" style="21" customWidth="1"/>
    <col min="2312" max="2312" width="19.42578125" style="21" customWidth="1"/>
    <col min="2313" max="2313" width="17.28515625" style="21" customWidth="1"/>
    <col min="2314" max="2314" width="18.28515625" style="21" customWidth="1"/>
    <col min="2315" max="2315" width="17" style="21" customWidth="1"/>
    <col min="2316" max="2316" width="20.5703125" style="21" customWidth="1"/>
    <col min="2317" max="2317" width="12.42578125" style="21" customWidth="1"/>
    <col min="2318" max="2318" width="14.85546875" style="21" customWidth="1"/>
    <col min="2319" max="2320" width="13" style="21" customWidth="1"/>
    <col min="2321" max="2321" width="14.42578125" style="21" customWidth="1"/>
    <col min="2322" max="2322" width="15.7109375" style="21" customWidth="1"/>
    <col min="2323" max="2377" width="11.42578125" style="21" customWidth="1"/>
    <col min="2378" max="2562" width="11.42578125" style="21"/>
    <col min="2563" max="2563" width="38" style="21" customWidth="1"/>
    <col min="2564" max="2564" width="36.28515625" style="21" customWidth="1"/>
    <col min="2565" max="2565" width="43" style="21" customWidth="1"/>
    <col min="2566" max="2566" width="54.7109375" style="21" customWidth="1"/>
    <col min="2567" max="2567" width="43" style="21" customWidth="1"/>
    <col min="2568" max="2568" width="19.42578125" style="21" customWidth="1"/>
    <col min="2569" max="2569" width="17.28515625" style="21" customWidth="1"/>
    <col min="2570" max="2570" width="18.28515625" style="21" customWidth="1"/>
    <col min="2571" max="2571" width="17" style="21" customWidth="1"/>
    <col min="2572" max="2572" width="20.5703125" style="21" customWidth="1"/>
    <col min="2573" max="2573" width="12.42578125" style="21" customWidth="1"/>
    <col min="2574" max="2574" width="14.85546875" style="21" customWidth="1"/>
    <col min="2575" max="2576" width="13" style="21" customWidth="1"/>
    <col min="2577" max="2577" width="14.42578125" style="21" customWidth="1"/>
    <col min="2578" max="2578" width="15.7109375" style="21" customWidth="1"/>
    <col min="2579" max="2633" width="11.42578125" style="21" customWidth="1"/>
    <col min="2634" max="2818" width="11.42578125" style="21"/>
    <col min="2819" max="2819" width="38" style="21" customWidth="1"/>
    <col min="2820" max="2820" width="36.28515625" style="21" customWidth="1"/>
    <col min="2821" max="2821" width="43" style="21" customWidth="1"/>
    <col min="2822" max="2822" width="54.7109375" style="21" customWidth="1"/>
    <col min="2823" max="2823" width="43" style="21" customWidth="1"/>
    <col min="2824" max="2824" width="19.42578125" style="21" customWidth="1"/>
    <col min="2825" max="2825" width="17.28515625" style="21" customWidth="1"/>
    <col min="2826" max="2826" width="18.28515625" style="21" customWidth="1"/>
    <col min="2827" max="2827" width="17" style="21" customWidth="1"/>
    <col min="2828" max="2828" width="20.5703125" style="21" customWidth="1"/>
    <col min="2829" max="2829" width="12.42578125" style="21" customWidth="1"/>
    <col min="2830" max="2830" width="14.85546875" style="21" customWidth="1"/>
    <col min="2831" max="2832" width="13" style="21" customWidth="1"/>
    <col min="2833" max="2833" width="14.42578125" style="21" customWidth="1"/>
    <col min="2834" max="2834" width="15.7109375" style="21" customWidth="1"/>
    <col min="2835" max="2889" width="11.42578125" style="21" customWidth="1"/>
    <col min="2890" max="3074" width="11.42578125" style="21"/>
    <col min="3075" max="3075" width="38" style="21" customWidth="1"/>
    <col min="3076" max="3076" width="36.28515625" style="21" customWidth="1"/>
    <col min="3077" max="3077" width="43" style="21" customWidth="1"/>
    <col min="3078" max="3078" width="54.7109375" style="21" customWidth="1"/>
    <col min="3079" max="3079" width="43" style="21" customWidth="1"/>
    <col min="3080" max="3080" width="19.42578125" style="21" customWidth="1"/>
    <col min="3081" max="3081" width="17.28515625" style="21" customWidth="1"/>
    <col min="3082" max="3082" width="18.28515625" style="21" customWidth="1"/>
    <col min="3083" max="3083" width="17" style="21" customWidth="1"/>
    <col min="3084" max="3084" width="20.5703125" style="21" customWidth="1"/>
    <col min="3085" max="3085" width="12.42578125" style="21" customWidth="1"/>
    <col min="3086" max="3086" width="14.85546875" style="21" customWidth="1"/>
    <col min="3087" max="3088" width="13" style="21" customWidth="1"/>
    <col min="3089" max="3089" width="14.42578125" style="21" customWidth="1"/>
    <col min="3090" max="3090" width="15.7109375" style="21" customWidth="1"/>
    <col min="3091" max="3145" width="11.42578125" style="21" customWidth="1"/>
    <col min="3146" max="3330" width="11.42578125" style="21"/>
    <col min="3331" max="3331" width="38" style="21" customWidth="1"/>
    <col min="3332" max="3332" width="36.28515625" style="21" customWidth="1"/>
    <col min="3333" max="3333" width="43" style="21" customWidth="1"/>
    <col min="3334" max="3334" width="54.7109375" style="21" customWidth="1"/>
    <col min="3335" max="3335" width="43" style="21" customWidth="1"/>
    <col min="3336" max="3336" width="19.42578125" style="21" customWidth="1"/>
    <col min="3337" max="3337" width="17.28515625" style="21" customWidth="1"/>
    <col min="3338" max="3338" width="18.28515625" style="21" customWidth="1"/>
    <col min="3339" max="3339" width="17" style="21" customWidth="1"/>
    <col min="3340" max="3340" width="20.5703125" style="21" customWidth="1"/>
    <col min="3341" max="3341" width="12.42578125" style="21" customWidth="1"/>
    <col min="3342" max="3342" width="14.85546875" style="21" customWidth="1"/>
    <col min="3343" max="3344" width="13" style="21" customWidth="1"/>
    <col min="3345" max="3345" width="14.42578125" style="21" customWidth="1"/>
    <col min="3346" max="3346" width="15.7109375" style="21" customWidth="1"/>
    <col min="3347" max="3401" width="11.42578125" style="21" customWidth="1"/>
    <col min="3402" max="3586" width="11.42578125" style="21"/>
    <col min="3587" max="3587" width="38" style="21" customWidth="1"/>
    <col min="3588" max="3588" width="36.28515625" style="21" customWidth="1"/>
    <col min="3589" max="3589" width="43" style="21" customWidth="1"/>
    <col min="3590" max="3590" width="54.7109375" style="21" customWidth="1"/>
    <col min="3591" max="3591" width="43" style="21" customWidth="1"/>
    <col min="3592" max="3592" width="19.42578125" style="21" customWidth="1"/>
    <col min="3593" max="3593" width="17.28515625" style="21" customWidth="1"/>
    <col min="3594" max="3594" width="18.28515625" style="21" customWidth="1"/>
    <col min="3595" max="3595" width="17" style="21" customWidth="1"/>
    <col min="3596" max="3596" width="20.5703125" style="21" customWidth="1"/>
    <col min="3597" max="3597" width="12.42578125" style="21" customWidth="1"/>
    <col min="3598" max="3598" width="14.85546875" style="21" customWidth="1"/>
    <col min="3599" max="3600" width="13" style="21" customWidth="1"/>
    <col min="3601" max="3601" width="14.42578125" style="21" customWidth="1"/>
    <col min="3602" max="3602" width="15.7109375" style="21" customWidth="1"/>
    <col min="3603" max="3657" width="11.42578125" style="21" customWidth="1"/>
    <col min="3658" max="3842" width="11.42578125" style="21"/>
    <col min="3843" max="3843" width="38" style="21" customWidth="1"/>
    <col min="3844" max="3844" width="36.28515625" style="21" customWidth="1"/>
    <col min="3845" max="3845" width="43" style="21" customWidth="1"/>
    <col min="3846" max="3846" width="54.7109375" style="21" customWidth="1"/>
    <col min="3847" max="3847" width="43" style="21" customWidth="1"/>
    <col min="3848" max="3848" width="19.42578125" style="21" customWidth="1"/>
    <col min="3849" max="3849" width="17.28515625" style="21" customWidth="1"/>
    <col min="3850" max="3850" width="18.28515625" style="21" customWidth="1"/>
    <col min="3851" max="3851" width="17" style="21" customWidth="1"/>
    <col min="3852" max="3852" width="20.5703125" style="21" customWidth="1"/>
    <col min="3853" max="3853" width="12.42578125" style="21" customWidth="1"/>
    <col min="3854" max="3854" width="14.85546875" style="21" customWidth="1"/>
    <col min="3855" max="3856" width="13" style="21" customWidth="1"/>
    <col min="3857" max="3857" width="14.42578125" style="21" customWidth="1"/>
    <col min="3858" max="3858" width="15.7109375" style="21" customWidth="1"/>
    <col min="3859" max="3913" width="11.42578125" style="21" customWidth="1"/>
    <col min="3914" max="4098" width="11.42578125" style="21"/>
    <col min="4099" max="4099" width="38" style="21" customWidth="1"/>
    <col min="4100" max="4100" width="36.28515625" style="21" customWidth="1"/>
    <col min="4101" max="4101" width="43" style="21" customWidth="1"/>
    <col min="4102" max="4102" width="54.7109375" style="21" customWidth="1"/>
    <col min="4103" max="4103" width="43" style="21" customWidth="1"/>
    <col min="4104" max="4104" width="19.42578125" style="21" customWidth="1"/>
    <col min="4105" max="4105" width="17.28515625" style="21" customWidth="1"/>
    <col min="4106" max="4106" width="18.28515625" style="21" customWidth="1"/>
    <col min="4107" max="4107" width="17" style="21" customWidth="1"/>
    <col min="4108" max="4108" width="20.5703125" style="21" customWidth="1"/>
    <col min="4109" max="4109" width="12.42578125" style="21" customWidth="1"/>
    <col min="4110" max="4110" width="14.85546875" style="21" customWidth="1"/>
    <col min="4111" max="4112" width="13" style="21" customWidth="1"/>
    <col min="4113" max="4113" width="14.42578125" style="21" customWidth="1"/>
    <col min="4114" max="4114" width="15.7109375" style="21" customWidth="1"/>
    <col min="4115" max="4169" width="11.42578125" style="21" customWidth="1"/>
    <col min="4170" max="4354" width="11.42578125" style="21"/>
    <col min="4355" max="4355" width="38" style="21" customWidth="1"/>
    <col min="4356" max="4356" width="36.28515625" style="21" customWidth="1"/>
    <col min="4357" max="4357" width="43" style="21" customWidth="1"/>
    <col min="4358" max="4358" width="54.7109375" style="21" customWidth="1"/>
    <col min="4359" max="4359" width="43" style="21" customWidth="1"/>
    <col min="4360" max="4360" width="19.42578125" style="21" customWidth="1"/>
    <col min="4361" max="4361" width="17.28515625" style="21" customWidth="1"/>
    <col min="4362" max="4362" width="18.28515625" style="21" customWidth="1"/>
    <col min="4363" max="4363" width="17" style="21" customWidth="1"/>
    <col min="4364" max="4364" width="20.5703125" style="21" customWidth="1"/>
    <col min="4365" max="4365" width="12.42578125" style="21" customWidth="1"/>
    <col min="4366" max="4366" width="14.85546875" style="21" customWidth="1"/>
    <col min="4367" max="4368" width="13" style="21" customWidth="1"/>
    <col min="4369" max="4369" width="14.42578125" style="21" customWidth="1"/>
    <col min="4370" max="4370" width="15.7109375" style="21" customWidth="1"/>
    <col min="4371" max="4425" width="11.42578125" style="21" customWidth="1"/>
    <col min="4426" max="4610" width="11.42578125" style="21"/>
    <col min="4611" max="4611" width="38" style="21" customWidth="1"/>
    <col min="4612" max="4612" width="36.28515625" style="21" customWidth="1"/>
    <col min="4613" max="4613" width="43" style="21" customWidth="1"/>
    <col min="4614" max="4614" width="54.7109375" style="21" customWidth="1"/>
    <col min="4615" max="4615" width="43" style="21" customWidth="1"/>
    <col min="4616" max="4616" width="19.42578125" style="21" customWidth="1"/>
    <col min="4617" max="4617" width="17.28515625" style="21" customWidth="1"/>
    <col min="4618" max="4618" width="18.28515625" style="21" customWidth="1"/>
    <col min="4619" max="4619" width="17" style="21" customWidth="1"/>
    <col min="4620" max="4620" width="20.5703125" style="21" customWidth="1"/>
    <col min="4621" max="4621" width="12.42578125" style="21" customWidth="1"/>
    <col min="4622" max="4622" width="14.85546875" style="21" customWidth="1"/>
    <col min="4623" max="4624" width="13" style="21" customWidth="1"/>
    <col min="4625" max="4625" width="14.42578125" style="21" customWidth="1"/>
    <col min="4626" max="4626" width="15.7109375" style="21" customWidth="1"/>
    <col min="4627" max="4681" width="11.42578125" style="21" customWidth="1"/>
    <col min="4682" max="4866" width="11.42578125" style="21"/>
    <col min="4867" max="4867" width="38" style="21" customWidth="1"/>
    <col min="4868" max="4868" width="36.28515625" style="21" customWidth="1"/>
    <col min="4869" max="4869" width="43" style="21" customWidth="1"/>
    <col min="4870" max="4870" width="54.7109375" style="21" customWidth="1"/>
    <col min="4871" max="4871" width="43" style="21" customWidth="1"/>
    <col min="4872" max="4872" width="19.42578125" style="21" customWidth="1"/>
    <col min="4873" max="4873" width="17.28515625" style="21" customWidth="1"/>
    <col min="4874" max="4874" width="18.28515625" style="21" customWidth="1"/>
    <col min="4875" max="4875" width="17" style="21" customWidth="1"/>
    <col min="4876" max="4876" width="20.5703125" style="21" customWidth="1"/>
    <col min="4877" max="4877" width="12.42578125" style="21" customWidth="1"/>
    <col min="4878" max="4878" width="14.85546875" style="21" customWidth="1"/>
    <col min="4879" max="4880" width="13" style="21" customWidth="1"/>
    <col min="4881" max="4881" width="14.42578125" style="21" customWidth="1"/>
    <col min="4882" max="4882" width="15.7109375" style="21" customWidth="1"/>
    <col min="4883" max="4937" width="11.42578125" style="21" customWidth="1"/>
    <col min="4938" max="5122" width="11.42578125" style="21"/>
    <col min="5123" max="5123" width="38" style="21" customWidth="1"/>
    <col min="5124" max="5124" width="36.28515625" style="21" customWidth="1"/>
    <col min="5125" max="5125" width="43" style="21" customWidth="1"/>
    <col min="5126" max="5126" width="54.7109375" style="21" customWidth="1"/>
    <col min="5127" max="5127" width="43" style="21" customWidth="1"/>
    <col min="5128" max="5128" width="19.42578125" style="21" customWidth="1"/>
    <col min="5129" max="5129" width="17.28515625" style="21" customWidth="1"/>
    <col min="5130" max="5130" width="18.28515625" style="21" customWidth="1"/>
    <col min="5131" max="5131" width="17" style="21" customWidth="1"/>
    <col min="5132" max="5132" width="20.5703125" style="21" customWidth="1"/>
    <col min="5133" max="5133" width="12.42578125" style="21" customWidth="1"/>
    <col min="5134" max="5134" width="14.85546875" style="21" customWidth="1"/>
    <col min="5135" max="5136" width="13" style="21" customWidth="1"/>
    <col min="5137" max="5137" width="14.42578125" style="21" customWidth="1"/>
    <col min="5138" max="5138" width="15.7109375" style="21" customWidth="1"/>
    <col min="5139" max="5193" width="11.42578125" style="21" customWidth="1"/>
    <col min="5194" max="5378" width="11.42578125" style="21"/>
    <col min="5379" max="5379" width="38" style="21" customWidth="1"/>
    <col min="5380" max="5380" width="36.28515625" style="21" customWidth="1"/>
    <col min="5381" max="5381" width="43" style="21" customWidth="1"/>
    <col min="5382" max="5382" width="54.7109375" style="21" customWidth="1"/>
    <col min="5383" max="5383" width="43" style="21" customWidth="1"/>
    <col min="5384" max="5384" width="19.42578125" style="21" customWidth="1"/>
    <col min="5385" max="5385" width="17.28515625" style="21" customWidth="1"/>
    <col min="5386" max="5386" width="18.28515625" style="21" customWidth="1"/>
    <col min="5387" max="5387" width="17" style="21" customWidth="1"/>
    <col min="5388" max="5388" width="20.5703125" style="21" customWidth="1"/>
    <col min="5389" max="5389" width="12.42578125" style="21" customWidth="1"/>
    <col min="5390" max="5390" width="14.85546875" style="21" customWidth="1"/>
    <col min="5391" max="5392" width="13" style="21" customWidth="1"/>
    <col min="5393" max="5393" width="14.42578125" style="21" customWidth="1"/>
    <col min="5394" max="5394" width="15.7109375" style="21" customWidth="1"/>
    <col min="5395" max="5449" width="11.42578125" style="21" customWidth="1"/>
    <col min="5450" max="5634" width="11.42578125" style="21"/>
    <col min="5635" max="5635" width="38" style="21" customWidth="1"/>
    <col min="5636" max="5636" width="36.28515625" style="21" customWidth="1"/>
    <col min="5637" max="5637" width="43" style="21" customWidth="1"/>
    <col min="5638" max="5638" width="54.7109375" style="21" customWidth="1"/>
    <col min="5639" max="5639" width="43" style="21" customWidth="1"/>
    <col min="5640" max="5640" width="19.42578125" style="21" customWidth="1"/>
    <col min="5641" max="5641" width="17.28515625" style="21" customWidth="1"/>
    <col min="5642" max="5642" width="18.28515625" style="21" customWidth="1"/>
    <col min="5643" max="5643" width="17" style="21" customWidth="1"/>
    <col min="5644" max="5644" width="20.5703125" style="21" customWidth="1"/>
    <col min="5645" max="5645" width="12.42578125" style="21" customWidth="1"/>
    <col min="5646" max="5646" width="14.85546875" style="21" customWidth="1"/>
    <col min="5647" max="5648" width="13" style="21" customWidth="1"/>
    <col min="5649" max="5649" width="14.42578125" style="21" customWidth="1"/>
    <col min="5650" max="5650" width="15.7109375" style="21" customWidth="1"/>
    <col min="5651" max="5705" width="11.42578125" style="21" customWidth="1"/>
    <col min="5706" max="5890" width="11.42578125" style="21"/>
    <col min="5891" max="5891" width="38" style="21" customWidth="1"/>
    <col min="5892" max="5892" width="36.28515625" style="21" customWidth="1"/>
    <col min="5893" max="5893" width="43" style="21" customWidth="1"/>
    <col min="5894" max="5894" width="54.7109375" style="21" customWidth="1"/>
    <col min="5895" max="5895" width="43" style="21" customWidth="1"/>
    <col min="5896" max="5896" width="19.42578125" style="21" customWidth="1"/>
    <col min="5897" max="5897" width="17.28515625" style="21" customWidth="1"/>
    <col min="5898" max="5898" width="18.28515625" style="21" customWidth="1"/>
    <col min="5899" max="5899" width="17" style="21" customWidth="1"/>
    <col min="5900" max="5900" width="20.5703125" style="21" customWidth="1"/>
    <col min="5901" max="5901" width="12.42578125" style="21" customWidth="1"/>
    <col min="5902" max="5902" width="14.85546875" style="21" customWidth="1"/>
    <col min="5903" max="5904" width="13" style="21" customWidth="1"/>
    <col min="5905" max="5905" width="14.42578125" style="21" customWidth="1"/>
    <col min="5906" max="5906" width="15.7109375" style="21" customWidth="1"/>
    <col min="5907" max="5961" width="11.42578125" style="21" customWidth="1"/>
    <col min="5962" max="6146" width="11.42578125" style="21"/>
    <col min="6147" max="6147" width="38" style="21" customWidth="1"/>
    <col min="6148" max="6148" width="36.28515625" style="21" customWidth="1"/>
    <col min="6149" max="6149" width="43" style="21" customWidth="1"/>
    <col min="6150" max="6150" width="54.7109375" style="21" customWidth="1"/>
    <col min="6151" max="6151" width="43" style="21" customWidth="1"/>
    <col min="6152" max="6152" width="19.42578125" style="21" customWidth="1"/>
    <col min="6153" max="6153" width="17.28515625" style="21" customWidth="1"/>
    <col min="6154" max="6154" width="18.28515625" style="21" customWidth="1"/>
    <col min="6155" max="6155" width="17" style="21" customWidth="1"/>
    <col min="6156" max="6156" width="20.5703125" style="21" customWidth="1"/>
    <col min="6157" max="6157" width="12.42578125" style="21" customWidth="1"/>
    <col min="6158" max="6158" width="14.85546875" style="21" customWidth="1"/>
    <col min="6159" max="6160" width="13" style="21" customWidth="1"/>
    <col min="6161" max="6161" width="14.42578125" style="21" customWidth="1"/>
    <col min="6162" max="6162" width="15.7109375" style="21" customWidth="1"/>
    <col min="6163" max="6217" width="11.42578125" style="21" customWidth="1"/>
    <col min="6218" max="6402" width="11.42578125" style="21"/>
    <col min="6403" max="6403" width="38" style="21" customWidth="1"/>
    <col min="6404" max="6404" width="36.28515625" style="21" customWidth="1"/>
    <col min="6405" max="6405" width="43" style="21" customWidth="1"/>
    <col min="6406" max="6406" width="54.7109375" style="21" customWidth="1"/>
    <col min="6407" max="6407" width="43" style="21" customWidth="1"/>
    <col min="6408" max="6408" width="19.42578125" style="21" customWidth="1"/>
    <col min="6409" max="6409" width="17.28515625" style="21" customWidth="1"/>
    <col min="6410" max="6410" width="18.28515625" style="21" customWidth="1"/>
    <col min="6411" max="6411" width="17" style="21" customWidth="1"/>
    <col min="6412" max="6412" width="20.5703125" style="21" customWidth="1"/>
    <col min="6413" max="6413" width="12.42578125" style="21" customWidth="1"/>
    <col min="6414" max="6414" width="14.85546875" style="21" customWidth="1"/>
    <col min="6415" max="6416" width="13" style="21" customWidth="1"/>
    <col min="6417" max="6417" width="14.42578125" style="21" customWidth="1"/>
    <col min="6418" max="6418" width="15.7109375" style="21" customWidth="1"/>
    <col min="6419" max="6473" width="11.42578125" style="21" customWidth="1"/>
    <col min="6474" max="6658" width="11.42578125" style="21"/>
    <col min="6659" max="6659" width="38" style="21" customWidth="1"/>
    <col min="6660" max="6660" width="36.28515625" style="21" customWidth="1"/>
    <col min="6661" max="6661" width="43" style="21" customWidth="1"/>
    <col min="6662" max="6662" width="54.7109375" style="21" customWidth="1"/>
    <col min="6663" max="6663" width="43" style="21" customWidth="1"/>
    <col min="6664" max="6664" width="19.42578125" style="21" customWidth="1"/>
    <col min="6665" max="6665" width="17.28515625" style="21" customWidth="1"/>
    <col min="6666" max="6666" width="18.28515625" style="21" customWidth="1"/>
    <col min="6667" max="6667" width="17" style="21" customWidth="1"/>
    <col min="6668" max="6668" width="20.5703125" style="21" customWidth="1"/>
    <col min="6669" max="6669" width="12.42578125" style="21" customWidth="1"/>
    <col min="6670" max="6670" width="14.85546875" style="21" customWidth="1"/>
    <col min="6671" max="6672" width="13" style="21" customWidth="1"/>
    <col min="6673" max="6673" width="14.42578125" style="21" customWidth="1"/>
    <col min="6674" max="6674" width="15.7109375" style="21" customWidth="1"/>
    <col min="6675" max="6729" width="11.42578125" style="21" customWidth="1"/>
    <col min="6730" max="6914" width="11.42578125" style="21"/>
    <col min="6915" max="6915" width="38" style="21" customWidth="1"/>
    <col min="6916" max="6916" width="36.28515625" style="21" customWidth="1"/>
    <col min="6917" max="6917" width="43" style="21" customWidth="1"/>
    <col min="6918" max="6918" width="54.7109375" style="21" customWidth="1"/>
    <col min="6919" max="6919" width="43" style="21" customWidth="1"/>
    <col min="6920" max="6920" width="19.42578125" style="21" customWidth="1"/>
    <col min="6921" max="6921" width="17.28515625" style="21" customWidth="1"/>
    <col min="6922" max="6922" width="18.28515625" style="21" customWidth="1"/>
    <col min="6923" max="6923" width="17" style="21" customWidth="1"/>
    <col min="6924" max="6924" width="20.5703125" style="21" customWidth="1"/>
    <col min="6925" max="6925" width="12.42578125" style="21" customWidth="1"/>
    <col min="6926" max="6926" width="14.85546875" style="21" customWidth="1"/>
    <col min="6927" max="6928" width="13" style="21" customWidth="1"/>
    <col min="6929" max="6929" width="14.42578125" style="21" customWidth="1"/>
    <col min="6930" max="6930" width="15.7109375" style="21" customWidth="1"/>
    <col min="6931" max="6985" width="11.42578125" style="21" customWidth="1"/>
    <col min="6986" max="7170" width="11.42578125" style="21"/>
    <col min="7171" max="7171" width="38" style="21" customWidth="1"/>
    <col min="7172" max="7172" width="36.28515625" style="21" customWidth="1"/>
    <col min="7173" max="7173" width="43" style="21" customWidth="1"/>
    <col min="7174" max="7174" width="54.7109375" style="21" customWidth="1"/>
    <col min="7175" max="7175" width="43" style="21" customWidth="1"/>
    <col min="7176" max="7176" width="19.42578125" style="21" customWidth="1"/>
    <col min="7177" max="7177" width="17.28515625" style="21" customWidth="1"/>
    <col min="7178" max="7178" width="18.28515625" style="21" customWidth="1"/>
    <col min="7179" max="7179" width="17" style="21" customWidth="1"/>
    <col min="7180" max="7180" width="20.5703125" style="21" customWidth="1"/>
    <col min="7181" max="7181" width="12.42578125" style="21" customWidth="1"/>
    <col min="7182" max="7182" width="14.85546875" style="21" customWidth="1"/>
    <col min="7183" max="7184" width="13" style="21" customWidth="1"/>
    <col min="7185" max="7185" width="14.42578125" style="21" customWidth="1"/>
    <col min="7186" max="7186" width="15.7109375" style="21" customWidth="1"/>
    <col min="7187" max="7241" width="11.42578125" style="21" customWidth="1"/>
    <col min="7242" max="7426" width="11.42578125" style="21"/>
    <col min="7427" max="7427" width="38" style="21" customWidth="1"/>
    <col min="7428" max="7428" width="36.28515625" style="21" customWidth="1"/>
    <col min="7429" max="7429" width="43" style="21" customWidth="1"/>
    <col min="7430" max="7430" width="54.7109375" style="21" customWidth="1"/>
    <col min="7431" max="7431" width="43" style="21" customWidth="1"/>
    <col min="7432" max="7432" width="19.42578125" style="21" customWidth="1"/>
    <col min="7433" max="7433" width="17.28515625" style="21" customWidth="1"/>
    <col min="7434" max="7434" width="18.28515625" style="21" customWidth="1"/>
    <col min="7435" max="7435" width="17" style="21" customWidth="1"/>
    <col min="7436" max="7436" width="20.5703125" style="21" customWidth="1"/>
    <col min="7437" max="7437" width="12.42578125" style="21" customWidth="1"/>
    <col min="7438" max="7438" width="14.85546875" style="21" customWidth="1"/>
    <col min="7439" max="7440" width="13" style="21" customWidth="1"/>
    <col min="7441" max="7441" width="14.42578125" style="21" customWidth="1"/>
    <col min="7442" max="7442" width="15.7109375" style="21" customWidth="1"/>
    <col min="7443" max="7497" width="11.42578125" style="21" customWidth="1"/>
    <col min="7498" max="7682" width="11.42578125" style="21"/>
    <col min="7683" max="7683" width="38" style="21" customWidth="1"/>
    <col min="7684" max="7684" width="36.28515625" style="21" customWidth="1"/>
    <col min="7685" max="7685" width="43" style="21" customWidth="1"/>
    <col min="7686" max="7686" width="54.7109375" style="21" customWidth="1"/>
    <col min="7687" max="7687" width="43" style="21" customWidth="1"/>
    <col min="7688" max="7688" width="19.42578125" style="21" customWidth="1"/>
    <col min="7689" max="7689" width="17.28515625" style="21" customWidth="1"/>
    <col min="7690" max="7690" width="18.28515625" style="21" customWidth="1"/>
    <col min="7691" max="7691" width="17" style="21" customWidth="1"/>
    <col min="7692" max="7692" width="20.5703125" style="21" customWidth="1"/>
    <col min="7693" max="7693" width="12.42578125" style="21" customWidth="1"/>
    <col min="7694" max="7694" width="14.85546875" style="21" customWidth="1"/>
    <col min="7695" max="7696" width="13" style="21" customWidth="1"/>
    <col min="7697" max="7697" width="14.42578125" style="21" customWidth="1"/>
    <col min="7698" max="7698" width="15.7109375" style="21" customWidth="1"/>
    <col min="7699" max="7753" width="11.42578125" style="21" customWidth="1"/>
    <col min="7754" max="7938" width="11.42578125" style="21"/>
    <col min="7939" max="7939" width="38" style="21" customWidth="1"/>
    <col min="7940" max="7940" width="36.28515625" style="21" customWidth="1"/>
    <col min="7941" max="7941" width="43" style="21" customWidth="1"/>
    <col min="7942" max="7942" width="54.7109375" style="21" customWidth="1"/>
    <col min="7943" max="7943" width="43" style="21" customWidth="1"/>
    <col min="7944" max="7944" width="19.42578125" style="21" customWidth="1"/>
    <col min="7945" max="7945" width="17.28515625" style="21" customWidth="1"/>
    <col min="7946" max="7946" width="18.28515625" style="21" customWidth="1"/>
    <col min="7947" max="7947" width="17" style="21" customWidth="1"/>
    <col min="7948" max="7948" width="20.5703125" style="21" customWidth="1"/>
    <col min="7949" max="7949" width="12.42578125" style="21" customWidth="1"/>
    <col min="7950" max="7950" width="14.85546875" style="21" customWidth="1"/>
    <col min="7951" max="7952" width="13" style="21" customWidth="1"/>
    <col min="7953" max="7953" width="14.42578125" style="21" customWidth="1"/>
    <col min="7954" max="7954" width="15.7109375" style="21" customWidth="1"/>
    <col min="7955" max="8009" width="11.42578125" style="21" customWidth="1"/>
    <col min="8010" max="8194" width="11.42578125" style="21"/>
    <col min="8195" max="8195" width="38" style="21" customWidth="1"/>
    <col min="8196" max="8196" width="36.28515625" style="21" customWidth="1"/>
    <col min="8197" max="8197" width="43" style="21" customWidth="1"/>
    <col min="8198" max="8198" width="54.7109375" style="21" customWidth="1"/>
    <col min="8199" max="8199" width="43" style="21" customWidth="1"/>
    <col min="8200" max="8200" width="19.42578125" style="21" customWidth="1"/>
    <col min="8201" max="8201" width="17.28515625" style="21" customWidth="1"/>
    <col min="8202" max="8202" width="18.28515625" style="21" customWidth="1"/>
    <col min="8203" max="8203" width="17" style="21" customWidth="1"/>
    <col min="8204" max="8204" width="20.5703125" style="21" customWidth="1"/>
    <col min="8205" max="8205" width="12.42578125" style="21" customWidth="1"/>
    <col min="8206" max="8206" width="14.85546875" style="21" customWidth="1"/>
    <col min="8207" max="8208" width="13" style="21" customWidth="1"/>
    <col min="8209" max="8209" width="14.42578125" style="21" customWidth="1"/>
    <col min="8210" max="8210" width="15.7109375" style="21" customWidth="1"/>
    <col min="8211" max="8265" width="11.42578125" style="21" customWidth="1"/>
    <col min="8266" max="8450" width="11.42578125" style="21"/>
    <col min="8451" max="8451" width="38" style="21" customWidth="1"/>
    <col min="8452" max="8452" width="36.28515625" style="21" customWidth="1"/>
    <col min="8453" max="8453" width="43" style="21" customWidth="1"/>
    <col min="8454" max="8454" width="54.7109375" style="21" customWidth="1"/>
    <col min="8455" max="8455" width="43" style="21" customWidth="1"/>
    <col min="8456" max="8456" width="19.42578125" style="21" customWidth="1"/>
    <col min="8457" max="8457" width="17.28515625" style="21" customWidth="1"/>
    <col min="8458" max="8458" width="18.28515625" style="21" customWidth="1"/>
    <col min="8459" max="8459" width="17" style="21" customWidth="1"/>
    <col min="8460" max="8460" width="20.5703125" style="21" customWidth="1"/>
    <col min="8461" max="8461" width="12.42578125" style="21" customWidth="1"/>
    <col min="8462" max="8462" width="14.85546875" style="21" customWidth="1"/>
    <col min="8463" max="8464" width="13" style="21" customWidth="1"/>
    <col min="8465" max="8465" width="14.42578125" style="21" customWidth="1"/>
    <col min="8466" max="8466" width="15.7109375" style="21" customWidth="1"/>
    <col min="8467" max="8521" width="11.42578125" style="21" customWidth="1"/>
    <col min="8522" max="8706" width="11.42578125" style="21"/>
    <col min="8707" max="8707" width="38" style="21" customWidth="1"/>
    <col min="8708" max="8708" width="36.28515625" style="21" customWidth="1"/>
    <col min="8709" max="8709" width="43" style="21" customWidth="1"/>
    <col min="8710" max="8710" width="54.7109375" style="21" customWidth="1"/>
    <col min="8711" max="8711" width="43" style="21" customWidth="1"/>
    <col min="8712" max="8712" width="19.42578125" style="21" customWidth="1"/>
    <col min="8713" max="8713" width="17.28515625" style="21" customWidth="1"/>
    <col min="8714" max="8714" width="18.28515625" style="21" customWidth="1"/>
    <col min="8715" max="8715" width="17" style="21" customWidth="1"/>
    <col min="8716" max="8716" width="20.5703125" style="21" customWidth="1"/>
    <col min="8717" max="8717" width="12.42578125" style="21" customWidth="1"/>
    <col min="8718" max="8718" width="14.85546875" style="21" customWidth="1"/>
    <col min="8719" max="8720" width="13" style="21" customWidth="1"/>
    <col min="8721" max="8721" width="14.42578125" style="21" customWidth="1"/>
    <col min="8722" max="8722" width="15.7109375" style="21" customWidth="1"/>
    <col min="8723" max="8777" width="11.42578125" style="21" customWidth="1"/>
    <col min="8778" max="8962" width="11.42578125" style="21"/>
    <col min="8963" max="8963" width="38" style="21" customWidth="1"/>
    <col min="8964" max="8964" width="36.28515625" style="21" customWidth="1"/>
    <col min="8965" max="8965" width="43" style="21" customWidth="1"/>
    <col min="8966" max="8966" width="54.7109375" style="21" customWidth="1"/>
    <col min="8967" max="8967" width="43" style="21" customWidth="1"/>
    <col min="8968" max="8968" width="19.42578125" style="21" customWidth="1"/>
    <col min="8969" max="8969" width="17.28515625" style="21" customWidth="1"/>
    <col min="8970" max="8970" width="18.28515625" style="21" customWidth="1"/>
    <col min="8971" max="8971" width="17" style="21" customWidth="1"/>
    <col min="8972" max="8972" width="20.5703125" style="21" customWidth="1"/>
    <col min="8973" max="8973" width="12.42578125" style="21" customWidth="1"/>
    <col min="8974" max="8974" width="14.85546875" style="21" customWidth="1"/>
    <col min="8975" max="8976" width="13" style="21" customWidth="1"/>
    <col min="8977" max="8977" width="14.42578125" style="21" customWidth="1"/>
    <col min="8978" max="8978" width="15.7109375" style="21" customWidth="1"/>
    <col min="8979" max="9033" width="11.42578125" style="21" customWidth="1"/>
    <col min="9034" max="9218" width="11.42578125" style="21"/>
    <col min="9219" max="9219" width="38" style="21" customWidth="1"/>
    <col min="9220" max="9220" width="36.28515625" style="21" customWidth="1"/>
    <col min="9221" max="9221" width="43" style="21" customWidth="1"/>
    <col min="9222" max="9222" width="54.7109375" style="21" customWidth="1"/>
    <col min="9223" max="9223" width="43" style="21" customWidth="1"/>
    <col min="9224" max="9224" width="19.42578125" style="21" customWidth="1"/>
    <col min="9225" max="9225" width="17.28515625" style="21" customWidth="1"/>
    <col min="9226" max="9226" width="18.28515625" style="21" customWidth="1"/>
    <col min="9227" max="9227" width="17" style="21" customWidth="1"/>
    <col min="9228" max="9228" width="20.5703125" style="21" customWidth="1"/>
    <col min="9229" max="9229" width="12.42578125" style="21" customWidth="1"/>
    <col min="9230" max="9230" width="14.85546875" style="21" customWidth="1"/>
    <col min="9231" max="9232" width="13" style="21" customWidth="1"/>
    <col min="9233" max="9233" width="14.42578125" style="21" customWidth="1"/>
    <col min="9234" max="9234" width="15.7109375" style="21" customWidth="1"/>
    <col min="9235" max="9289" width="11.42578125" style="21" customWidth="1"/>
    <col min="9290" max="9474" width="11.42578125" style="21"/>
    <col min="9475" max="9475" width="38" style="21" customWidth="1"/>
    <col min="9476" max="9476" width="36.28515625" style="21" customWidth="1"/>
    <col min="9477" max="9477" width="43" style="21" customWidth="1"/>
    <col min="9478" max="9478" width="54.7109375" style="21" customWidth="1"/>
    <col min="9479" max="9479" width="43" style="21" customWidth="1"/>
    <col min="9480" max="9480" width="19.42578125" style="21" customWidth="1"/>
    <col min="9481" max="9481" width="17.28515625" style="21" customWidth="1"/>
    <col min="9482" max="9482" width="18.28515625" style="21" customWidth="1"/>
    <col min="9483" max="9483" width="17" style="21" customWidth="1"/>
    <col min="9484" max="9484" width="20.5703125" style="21" customWidth="1"/>
    <col min="9485" max="9485" width="12.42578125" style="21" customWidth="1"/>
    <col min="9486" max="9486" width="14.85546875" style="21" customWidth="1"/>
    <col min="9487" max="9488" width="13" style="21" customWidth="1"/>
    <col min="9489" max="9489" width="14.42578125" style="21" customWidth="1"/>
    <col min="9490" max="9490" width="15.7109375" style="21" customWidth="1"/>
    <col min="9491" max="9545" width="11.42578125" style="21" customWidth="1"/>
    <col min="9546" max="9730" width="11.42578125" style="21"/>
    <col min="9731" max="9731" width="38" style="21" customWidth="1"/>
    <col min="9732" max="9732" width="36.28515625" style="21" customWidth="1"/>
    <col min="9733" max="9733" width="43" style="21" customWidth="1"/>
    <col min="9734" max="9734" width="54.7109375" style="21" customWidth="1"/>
    <col min="9735" max="9735" width="43" style="21" customWidth="1"/>
    <col min="9736" max="9736" width="19.42578125" style="21" customWidth="1"/>
    <col min="9737" max="9737" width="17.28515625" style="21" customWidth="1"/>
    <col min="9738" max="9738" width="18.28515625" style="21" customWidth="1"/>
    <col min="9739" max="9739" width="17" style="21" customWidth="1"/>
    <col min="9740" max="9740" width="20.5703125" style="21" customWidth="1"/>
    <col min="9741" max="9741" width="12.42578125" style="21" customWidth="1"/>
    <col min="9742" max="9742" width="14.85546875" style="21" customWidth="1"/>
    <col min="9743" max="9744" width="13" style="21" customWidth="1"/>
    <col min="9745" max="9745" width="14.42578125" style="21" customWidth="1"/>
    <col min="9746" max="9746" width="15.7109375" style="21" customWidth="1"/>
    <col min="9747" max="9801" width="11.42578125" style="21" customWidth="1"/>
    <col min="9802" max="9986" width="11.42578125" style="21"/>
    <col min="9987" max="9987" width="38" style="21" customWidth="1"/>
    <col min="9988" max="9988" width="36.28515625" style="21" customWidth="1"/>
    <col min="9989" max="9989" width="43" style="21" customWidth="1"/>
    <col min="9990" max="9990" width="54.7109375" style="21" customWidth="1"/>
    <col min="9991" max="9991" width="43" style="21" customWidth="1"/>
    <col min="9992" max="9992" width="19.42578125" style="21" customWidth="1"/>
    <col min="9993" max="9993" width="17.28515625" style="21" customWidth="1"/>
    <col min="9994" max="9994" width="18.28515625" style="21" customWidth="1"/>
    <col min="9995" max="9995" width="17" style="21" customWidth="1"/>
    <col min="9996" max="9996" width="20.5703125" style="21" customWidth="1"/>
    <col min="9997" max="9997" width="12.42578125" style="21" customWidth="1"/>
    <col min="9998" max="9998" width="14.85546875" style="21" customWidth="1"/>
    <col min="9999" max="10000" width="13" style="21" customWidth="1"/>
    <col min="10001" max="10001" width="14.42578125" style="21" customWidth="1"/>
    <col min="10002" max="10002" width="15.7109375" style="21" customWidth="1"/>
    <col min="10003" max="10057" width="11.42578125" style="21" customWidth="1"/>
    <col min="10058" max="10242" width="11.42578125" style="21"/>
    <col min="10243" max="10243" width="38" style="21" customWidth="1"/>
    <col min="10244" max="10244" width="36.28515625" style="21" customWidth="1"/>
    <col min="10245" max="10245" width="43" style="21" customWidth="1"/>
    <col min="10246" max="10246" width="54.7109375" style="21" customWidth="1"/>
    <col min="10247" max="10247" width="43" style="21" customWidth="1"/>
    <col min="10248" max="10248" width="19.42578125" style="21" customWidth="1"/>
    <col min="10249" max="10249" width="17.28515625" style="21" customWidth="1"/>
    <col min="10250" max="10250" width="18.28515625" style="21" customWidth="1"/>
    <col min="10251" max="10251" width="17" style="21" customWidth="1"/>
    <col min="10252" max="10252" width="20.5703125" style="21" customWidth="1"/>
    <col min="10253" max="10253" width="12.42578125" style="21" customWidth="1"/>
    <col min="10254" max="10254" width="14.85546875" style="21" customWidth="1"/>
    <col min="10255" max="10256" width="13" style="21" customWidth="1"/>
    <col min="10257" max="10257" width="14.42578125" style="21" customWidth="1"/>
    <col min="10258" max="10258" width="15.7109375" style="21" customWidth="1"/>
    <col min="10259" max="10313" width="11.42578125" style="21" customWidth="1"/>
    <col min="10314" max="10498" width="11.42578125" style="21"/>
    <col min="10499" max="10499" width="38" style="21" customWidth="1"/>
    <col min="10500" max="10500" width="36.28515625" style="21" customWidth="1"/>
    <col min="10501" max="10501" width="43" style="21" customWidth="1"/>
    <col min="10502" max="10502" width="54.7109375" style="21" customWidth="1"/>
    <col min="10503" max="10503" width="43" style="21" customWidth="1"/>
    <col min="10504" max="10504" width="19.42578125" style="21" customWidth="1"/>
    <col min="10505" max="10505" width="17.28515625" style="21" customWidth="1"/>
    <col min="10506" max="10506" width="18.28515625" style="21" customWidth="1"/>
    <col min="10507" max="10507" width="17" style="21" customWidth="1"/>
    <col min="10508" max="10508" width="20.5703125" style="21" customWidth="1"/>
    <col min="10509" max="10509" width="12.42578125" style="21" customWidth="1"/>
    <col min="10510" max="10510" width="14.85546875" style="21" customWidth="1"/>
    <col min="10511" max="10512" width="13" style="21" customWidth="1"/>
    <col min="10513" max="10513" width="14.42578125" style="21" customWidth="1"/>
    <col min="10514" max="10514" width="15.7109375" style="21" customWidth="1"/>
    <col min="10515" max="10569" width="11.42578125" style="21" customWidth="1"/>
    <col min="10570" max="10754" width="11.42578125" style="21"/>
    <col min="10755" max="10755" width="38" style="21" customWidth="1"/>
    <col min="10756" max="10756" width="36.28515625" style="21" customWidth="1"/>
    <col min="10757" max="10757" width="43" style="21" customWidth="1"/>
    <col min="10758" max="10758" width="54.7109375" style="21" customWidth="1"/>
    <col min="10759" max="10759" width="43" style="21" customWidth="1"/>
    <col min="10760" max="10760" width="19.42578125" style="21" customWidth="1"/>
    <col min="10761" max="10761" width="17.28515625" style="21" customWidth="1"/>
    <col min="10762" max="10762" width="18.28515625" style="21" customWidth="1"/>
    <col min="10763" max="10763" width="17" style="21" customWidth="1"/>
    <col min="10764" max="10764" width="20.5703125" style="21" customWidth="1"/>
    <col min="10765" max="10765" width="12.42578125" style="21" customWidth="1"/>
    <col min="10766" max="10766" width="14.85546875" style="21" customWidth="1"/>
    <col min="10767" max="10768" width="13" style="21" customWidth="1"/>
    <col min="10769" max="10769" width="14.42578125" style="21" customWidth="1"/>
    <col min="10770" max="10770" width="15.7109375" style="21" customWidth="1"/>
    <col min="10771" max="10825" width="11.42578125" style="21" customWidth="1"/>
    <col min="10826" max="11010" width="11.42578125" style="21"/>
    <col min="11011" max="11011" width="38" style="21" customWidth="1"/>
    <col min="11012" max="11012" width="36.28515625" style="21" customWidth="1"/>
    <col min="11013" max="11013" width="43" style="21" customWidth="1"/>
    <col min="11014" max="11014" width="54.7109375" style="21" customWidth="1"/>
    <col min="11015" max="11015" width="43" style="21" customWidth="1"/>
    <col min="11016" max="11016" width="19.42578125" style="21" customWidth="1"/>
    <col min="11017" max="11017" width="17.28515625" style="21" customWidth="1"/>
    <col min="11018" max="11018" width="18.28515625" style="21" customWidth="1"/>
    <col min="11019" max="11019" width="17" style="21" customWidth="1"/>
    <col min="11020" max="11020" width="20.5703125" style="21" customWidth="1"/>
    <col min="11021" max="11021" width="12.42578125" style="21" customWidth="1"/>
    <col min="11022" max="11022" width="14.85546875" style="21" customWidth="1"/>
    <col min="11023" max="11024" width="13" style="21" customWidth="1"/>
    <col min="11025" max="11025" width="14.42578125" style="21" customWidth="1"/>
    <col min="11026" max="11026" width="15.7109375" style="21" customWidth="1"/>
    <col min="11027" max="11081" width="11.42578125" style="21" customWidth="1"/>
    <col min="11082" max="11266" width="11.42578125" style="21"/>
    <col min="11267" max="11267" width="38" style="21" customWidth="1"/>
    <col min="11268" max="11268" width="36.28515625" style="21" customWidth="1"/>
    <col min="11269" max="11269" width="43" style="21" customWidth="1"/>
    <col min="11270" max="11270" width="54.7109375" style="21" customWidth="1"/>
    <col min="11271" max="11271" width="43" style="21" customWidth="1"/>
    <col min="11272" max="11272" width="19.42578125" style="21" customWidth="1"/>
    <col min="11273" max="11273" width="17.28515625" style="21" customWidth="1"/>
    <col min="11274" max="11274" width="18.28515625" style="21" customWidth="1"/>
    <col min="11275" max="11275" width="17" style="21" customWidth="1"/>
    <col min="11276" max="11276" width="20.5703125" style="21" customWidth="1"/>
    <col min="11277" max="11277" width="12.42578125" style="21" customWidth="1"/>
    <col min="11278" max="11278" width="14.85546875" style="21" customWidth="1"/>
    <col min="11279" max="11280" width="13" style="21" customWidth="1"/>
    <col min="11281" max="11281" width="14.42578125" style="21" customWidth="1"/>
    <col min="11282" max="11282" width="15.7109375" style="21" customWidth="1"/>
    <col min="11283" max="11337" width="11.42578125" style="21" customWidth="1"/>
    <col min="11338" max="11522" width="11.42578125" style="21"/>
    <col min="11523" max="11523" width="38" style="21" customWidth="1"/>
    <col min="11524" max="11524" width="36.28515625" style="21" customWidth="1"/>
    <col min="11525" max="11525" width="43" style="21" customWidth="1"/>
    <col min="11526" max="11526" width="54.7109375" style="21" customWidth="1"/>
    <col min="11527" max="11527" width="43" style="21" customWidth="1"/>
    <col min="11528" max="11528" width="19.42578125" style="21" customWidth="1"/>
    <col min="11529" max="11529" width="17.28515625" style="21" customWidth="1"/>
    <col min="11530" max="11530" width="18.28515625" style="21" customWidth="1"/>
    <col min="11531" max="11531" width="17" style="21" customWidth="1"/>
    <col min="11532" max="11532" width="20.5703125" style="21" customWidth="1"/>
    <col min="11533" max="11533" width="12.42578125" style="21" customWidth="1"/>
    <col min="11534" max="11534" width="14.85546875" style="21" customWidth="1"/>
    <col min="11535" max="11536" width="13" style="21" customWidth="1"/>
    <col min="11537" max="11537" width="14.42578125" style="21" customWidth="1"/>
    <col min="11538" max="11538" width="15.7109375" style="21" customWidth="1"/>
    <col min="11539" max="11593" width="11.42578125" style="21" customWidth="1"/>
    <col min="11594" max="11778" width="11.42578125" style="21"/>
    <col min="11779" max="11779" width="38" style="21" customWidth="1"/>
    <col min="11780" max="11780" width="36.28515625" style="21" customWidth="1"/>
    <col min="11781" max="11781" width="43" style="21" customWidth="1"/>
    <col min="11782" max="11782" width="54.7109375" style="21" customWidth="1"/>
    <col min="11783" max="11783" width="43" style="21" customWidth="1"/>
    <col min="11784" max="11784" width="19.42578125" style="21" customWidth="1"/>
    <col min="11785" max="11785" width="17.28515625" style="21" customWidth="1"/>
    <col min="11786" max="11786" width="18.28515625" style="21" customWidth="1"/>
    <col min="11787" max="11787" width="17" style="21" customWidth="1"/>
    <col min="11788" max="11788" width="20.5703125" style="21" customWidth="1"/>
    <col min="11789" max="11789" width="12.42578125" style="21" customWidth="1"/>
    <col min="11790" max="11790" width="14.85546875" style="21" customWidth="1"/>
    <col min="11791" max="11792" width="13" style="21" customWidth="1"/>
    <col min="11793" max="11793" width="14.42578125" style="21" customWidth="1"/>
    <col min="11794" max="11794" width="15.7109375" style="21" customWidth="1"/>
    <col min="11795" max="11849" width="11.42578125" style="21" customWidth="1"/>
    <col min="11850" max="12034" width="11.42578125" style="21"/>
    <col min="12035" max="12035" width="38" style="21" customWidth="1"/>
    <col min="12036" max="12036" width="36.28515625" style="21" customWidth="1"/>
    <col min="12037" max="12037" width="43" style="21" customWidth="1"/>
    <col min="12038" max="12038" width="54.7109375" style="21" customWidth="1"/>
    <col min="12039" max="12039" width="43" style="21" customWidth="1"/>
    <col min="12040" max="12040" width="19.42578125" style="21" customWidth="1"/>
    <col min="12041" max="12041" width="17.28515625" style="21" customWidth="1"/>
    <col min="12042" max="12042" width="18.28515625" style="21" customWidth="1"/>
    <col min="12043" max="12043" width="17" style="21" customWidth="1"/>
    <col min="12044" max="12044" width="20.5703125" style="21" customWidth="1"/>
    <col min="12045" max="12045" width="12.42578125" style="21" customWidth="1"/>
    <col min="12046" max="12046" width="14.85546875" style="21" customWidth="1"/>
    <col min="12047" max="12048" width="13" style="21" customWidth="1"/>
    <col min="12049" max="12049" width="14.42578125" style="21" customWidth="1"/>
    <col min="12050" max="12050" width="15.7109375" style="21" customWidth="1"/>
    <col min="12051" max="12105" width="11.42578125" style="21" customWidth="1"/>
    <col min="12106" max="12290" width="11.42578125" style="21"/>
    <col min="12291" max="12291" width="38" style="21" customWidth="1"/>
    <col min="12292" max="12292" width="36.28515625" style="21" customWidth="1"/>
    <col min="12293" max="12293" width="43" style="21" customWidth="1"/>
    <col min="12294" max="12294" width="54.7109375" style="21" customWidth="1"/>
    <col min="12295" max="12295" width="43" style="21" customWidth="1"/>
    <col min="12296" max="12296" width="19.42578125" style="21" customWidth="1"/>
    <col min="12297" max="12297" width="17.28515625" style="21" customWidth="1"/>
    <col min="12298" max="12298" width="18.28515625" style="21" customWidth="1"/>
    <col min="12299" max="12299" width="17" style="21" customWidth="1"/>
    <col min="12300" max="12300" width="20.5703125" style="21" customWidth="1"/>
    <col min="12301" max="12301" width="12.42578125" style="21" customWidth="1"/>
    <col min="12302" max="12302" width="14.85546875" style="21" customWidth="1"/>
    <col min="12303" max="12304" width="13" style="21" customWidth="1"/>
    <col min="12305" max="12305" width="14.42578125" style="21" customWidth="1"/>
    <col min="12306" max="12306" width="15.7109375" style="21" customWidth="1"/>
    <col min="12307" max="12361" width="11.42578125" style="21" customWidth="1"/>
    <col min="12362" max="12546" width="11.42578125" style="21"/>
    <col min="12547" max="12547" width="38" style="21" customWidth="1"/>
    <col min="12548" max="12548" width="36.28515625" style="21" customWidth="1"/>
    <col min="12549" max="12549" width="43" style="21" customWidth="1"/>
    <col min="12550" max="12550" width="54.7109375" style="21" customWidth="1"/>
    <col min="12551" max="12551" width="43" style="21" customWidth="1"/>
    <col min="12552" max="12552" width="19.42578125" style="21" customWidth="1"/>
    <col min="12553" max="12553" width="17.28515625" style="21" customWidth="1"/>
    <col min="12554" max="12554" width="18.28515625" style="21" customWidth="1"/>
    <col min="12555" max="12555" width="17" style="21" customWidth="1"/>
    <col min="12556" max="12556" width="20.5703125" style="21" customWidth="1"/>
    <col min="12557" max="12557" width="12.42578125" style="21" customWidth="1"/>
    <col min="12558" max="12558" width="14.85546875" style="21" customWidth="1"/>
    <col min="12559" max="12560" width="13" style="21" customWidth="1"/>
    <col min="12561" max="12561" width="14.42578125" style="21" customWidth="1"/>
    <col min="12562" max="12562" width="15.7109375" style="21" customWidth="1"/>
    <col min="12563" max="12617" width="11.42578125" style="21" customWidth="1"/>
    <col min="12618" max="12802" width="11.42578125" style="21"/>
    <col min="12803" max="12803" width="38" style="21" customWidth="1"/>
    <col min="12804" max="12804" width="36.28515625" style="21" customWidth="1"/>
    <col min="12805" max="12805" width="43" style="21" customWidth="1"/>
    <col min="12806" max="12806" width="54.7109375" style="21" customWidth="1"/>
    <col min="12807" max="12807" width="43" style="21" customWidth="1"/>
    <col min="12808" max="12808" width="19.42578125" style="21" customWidth="1"/>
    <col min="12809" max="12809" width="17.28515625" style="21" customWidth="1"/>
    <col min="12810" max="12810" width="18.28515625" style="21" customWidth="1"/>
    <col min="12811" max="12811" width="17" style="21" customWidth="1"/>
    <col min="12812" max="12812" width="20.5703125" style="21" customWidth="1"/>
    <col min="12813" max="12813" width="12.42578125" style="21" customWidth="1"/>
    <col min="12814" max="12814" width="14.85546875" style="21" customWidth="1"/>
    <col min="12815" max="12816" width="13" style="21" customWidth="1"/>
    <col min="12817" max="12817" width="14.42578125" style="21" customWidth="1"/>
    <col min="12818" max="12818" width="15.7109375" style="21" customWidth="1"/>
    <col min="12819" max="12873" width="11.42578125" style="21" customWidth="1"/>
    <col min="12874" max="13058" width="11.42578125" style="21"/>
    <col min="13059" max="13059" width="38" style="21" customWidth="1"/>
    <col min="13060" max="13060" width="36.28515625" style="21" customWidth="1"/>
    <col min="13061" max="13061" width="43" style="21" customWidth="1"/>
    <col min="13062" max="13062" width="54.7109375" style="21" customWidth="1"/>
    <col min="13063" max="13063" width="43" style="21" customWidth="1"/>
    <col min="13064" max="13064" width="19.42578125" style="21" customWidth="1"/>
    <col min="13065" max="13065" width="17.28515625" style="21" customWidth="1"/>
    <col min="13066" max="13066" width="18.28515625" style="21" customWidth="1"/>
    <col min="13067" max="13067" width="17" style="21" customWidth="1"/>
    <col min="13068" max="13068" width="20.5703125" style="21" customWidth="1"/>
    <col min="13069" max="13069" width="12.42578125" style="21" customWidth="1"/>
    <col min="13070" max="13070" width="14.85546875" style="21" customWidth="1"/>
    <col min="13071" max="13072" width="13" style="21" customWidth="1"/>
    <col min="13073" max="13073" width="14.42578125" style="21" customWidth="1"/>
    <col min="13074" max="13074" width="15.7109375" style="21" customWidth="1"/>
    <col min="13075" max="13129" width="11.42578125" style="21" customWidth="1"/>
    <col min="13130" max="13314" width="11.42578125" style="21"/>
    <col min="13315" max="13315" width="38" style="21" customWidth="1"/>
    <col min="13316" max="13316" width="36.28515625" style="21" customWidth="1"/>
    <col min="13317" max="13317" width="43" style="21" customWidth="1"/>
    <col min="13318" max="13318" width="54.7109375" style="21" customWidth="1"/>
    <col min="13319" max="13319" width="43" style="21" customWidth="1"/>
    <col min="13320" max="13320" width="19.42578125" style="21" customWidth="1"/>
    <col min="13321" max="13321" width="17.28515625" style="21" customWidth="1"/>
    <col min="13322" max="13322" width="18.28515625" style="21" customWidth="1"/>
    <col min="13323" max="13323" width="17" style="21" customWidth="1"/>
    <col min="13324" max="13324" width="20.5703125" style="21" customWidth="1"/>
    <col min="13325" max="13325" width="12.42578125" style="21" customWidth="1"/>
    <col min="13326" max="13326" width="14.85546875" style="21" customWidth="1"/>
    <col min="13327" max="13328" width="13" style="21" customWidth="1"/>
    <col min="13329" max="13329" width="14.42578125" style="21" customWidth="1"/>
    <col min="13330" max="13330" width="15.7109375" style="21" customWidth="1"/>
    <col min="13331" max="13385" width="11.42578125" style="21" customWidth="1"/>
    <col min="13386" max="13570" width="11.42578125" style="21"/>
    <col min="13571" max="13571" width="38" style="21" customWidth="1"/>
    <col min="13572" max="13572" width="36.28515625" style="21" customWidth="1"/>
    <col min="13573" max="13573" width="43" style="21" customWidth="1"/>
    <col min="13574" max="13574" width="54.7109375" style="21" customWidth="1"/>
    <col min="13575" max="13575" width="43" style="21" customWidth="1"/>
    <col min="13576" max="13576" width="19.42578125" style="21" customWidth="1"/>
    <col min="13577" max="13577" width="17.28515625" style="21" customWidth="1"/>
    <col min="13578" max="13578" width="18.28515625" style="21" customWidth="1"/>
    <col min="13579" max="13579" width="17" style="21" customWidth="1"/>
    <col min="13580" max="13580" width="20.5703125" style="21" customWidth="1"/>
    <col min="13581" max="13581" width="12.42578125" style="21" customWidth="1"/>
    <col min="13582" max="13582" width="14.85546875" style="21" customWidth="1"/>
    <col min="13583" max="13584" width="13" style="21" customWidth="1"/>
    <col min="13585" max="13585" width="14.42578125" style="21" customWidth="1"/>
    <col min="13586" max="13586" width="15.7109375" style="21" customWidth="1"/>
    <col min="13587" max="13641" width="11.42578125" style="21" customWidth="1"/>
    <col min="13642" max="13826" width="11.42578125" style="21"/>
    <col min="13827" max="13827" width="38" style="21" customWidth="1"/>
    <col min="13828" max="13828" width="36.28515625" style="21" customWidth="1"/>
    <col min="13829" max="13829" width="43" style="21" customWidth="1"/>
    <col min="13830" max="13830" width="54.7109375" style="21" customWidth="1"/>
    <col min="13831" max="13831" width="43" style="21" customWidth="1"/>
    <col min="13832" max="13832" width="19.42578125" style="21" customWidth="1"/>
    <col min="13833" max="13833" width="17.28515625" style="21" customWidth="1"/>
    <col min="13834" max="13834" width="18.28515625" style="21" customWidth="1"/>
    <col min="13835" max="13835" width="17" style="21" customWidth="1"/>
    <col min="13836" max="13836" width="20.5703125" style="21" customWidth="1"/>
    <col min="13837" max="13837" width="12.42578125" style="21" customWidth="1"/>
    <col min="13838" max="13838" width="14.85546875" style="21" customWidth="1"/>
    <col min="13839" max="13840" width="13" style="21" customWidth="1"/>
    <col min="13841" max="13841" width="14.42578125" style="21" customWidth="1"/>
    <col min="13842" max="13842" width="15.7109375" style="21" customWidth="1"/>
    <col min="13843" max="13897" width="11.42578125" style="21" customWidth="1"/>
    <col min="13898" max="14082" width="11.42578125" style="21"/>
    <col min="14083" max="14083" width="38" style="21" customWidth="1"/>
    <col min="14084" max="14084" width="36.28515625" style="21" customWidth="1"/>
    <col min="14085" max="14085" width="43" style="21" customWidth="1"/>
    <col min="14086" max="14086" width="54.7109375" style="21" customWidth="1"/>
    <col min="14087" max="14087" width="43" style="21" customWidth="1"/>
    <col min="14088" max="14088" width="19.42578125" style="21" customWidth="1"/>
    <col min="14089" max="14089" width="17.28515625" style="21" customWidth="1"/>
    <col min="14090" max="14090" width="18.28515625" style="21" customWidth="1"/>
    <col min="14091" max="14091" width="17" style="21" customWidth="1"/>
    <col min="14092" max="14092" width="20.5703125" style="21" customWidth="1"/>
    <col min="14093" max="14093" width="12.42578125" style="21" customWidth="1"/>
    <col min="14094" max="14094" width="14.85546875" style="21" customWidth="1"/>
    <col min="14095" max="14096" width="13" style="21" customWidth="1"/>
    <col min="14097" max="14097" width="14.42578125" style="21" customWidth="1"/>
    <col min="14098" max="14098" width="15.7109375" style="21" customWidth="1"/>
    <col min="14099" max="14153" width="11.42578125" style="21" customWidth="1"/>
    <col min="14154" max="14338" width="11.42578125" style="21"/>
    <col min="14339" max="14339" width="38" style="21" customWidth="1"/>
    <col min="14340" max="14340" width="36.28515625" style="21" customWidth="1"/>
    <col min="14341" max="14341" width="43" style="21" customWidth="1"/>
    <col min="14342" max="14342" width="54.7109375" style="21" customWidth="1"/>
    <col min="14343" max="14343" width="43" style="21" customWidth="1"/>
    <col min="14344" max="14344" width="19.42578125" style="21" customWidth="1"/>
    <col min="14345" max="14345" width="17.28515625" style="21" customWidth="1"/>
    <col min="14346" max="14346" width="18.28515625" style="21" customWidth="1"/>
    <col min="14347" max="14347" width="17" style="21" customWidth="1"/>
    <col min="14348" max="14348" width="20.5703125" style="21" customWidth="1"/>
    <col min="14349" max="14349" width="12.42578125" style="21" customWidth="1"/>
    <col min="14350" max="14350" width="14.85546875" style="21" customWidth="1"/>
    <col min="14351" max="14352" width="13" style="21" customWidth="1"/>
    <col min="14353" max="14353" width="14.42578125" style="21" customWidth="1"/>
    <col min="14354" max="14354" width="15.7109375" style="21" customWidth="1"/>
    <col min="14355" max="14409" width="11.42578125" style="21" customWidth="1"/>
    <col min="14410" max="14594" width="11.42578125" style="21"/>
    <col min="14595" max="14595" width="38" style="21" customWidth="1"/>
    <col min="14596" max="14596" width="36.28515625" style="21" customWidth="1"/>
    <col min="14597" max="14597" width="43" style="21" customWidth="1"/>
    <col min="14598" max="14598" width="54.7109375" style="21" customWidth="1"/>
    <col min="14599" max="14599" width="43" style="21" customWidth="1"/>
    <col min="14600" max="14600" width="19.42578125" style="21" customWidth="1"/>
    <col min="14601" max="14601" width="17.28515625" style="21" customWidth="1"/>
    <col min="14602" max="14602" width="18.28515625" style="21" customWidth="1"/>
    <col min="14603" max="14603" width="17" style="21" customWidth="1"/>
    <col min="14604" max="14604" width="20.5703125" style="21" customWidth="1"/>
    <col min="14605" max="14605" width="12.42578125" style="21" customWidth="1"/>
    <col min="14606" max="14606" width="14.85546875" style="21" customWidth="1"/>
    <col min="14607" max="14608" width="13" style="21" customWidth="1"/>
    <col min="14609" max="14609" width="14.42578125" style="21" customWidth="1"/>
    <col min="14610" max="14610" width="15.7109375" style="21" customWidth="1"/>
    <col min="14611" max="14665" width="11.42578125" style="21" customWidth="1"/>
    <col min="14666" max="14850" width="11.42578125" style="21"/>
    <col min="14851" max="14851" width="38" style="21" customWidth="1"/>
    <col min="14852" max="14852" width="36.28515625" style="21" customWidth="1"/>
    <col min="14853" max="14853" width="43" style="21" customWidth="1"/>
    <col min="14854" max="14854" width="54.7109375" style="21" customWidth="1"/>
    <col min="14855" max="14855" width="43" style="21" customWidth="1"/>
    <col min="14856" max="14856" width="19.42578125" style="21" customWidth="1"/>
    <col min="14857" max="14857" width="17.28515625" style="21" customWidth="1"/>
    <col min="14858" max="14858" width="18.28515625" style="21" customWidth="1"/>
    <col min="14859" max="14859" width="17" style="21" customWidth="1"/>
    <col min="14860" max="14860" width="20.5703125" style="21" customWidth="1"/>
    <col min="14861" max="14861" width="12.42578125" style="21" customWidth="1"/>
    <col min="14862" max="14862" width="14.85546875" style="21" customWidth="1"/>
    <col min="14863" max="14864" width="13" style="21" customWidth="1"/>
    <col min="14865" max="14865" width="14.42578125" style="21" customWidth="1"/>
    <col min="14866" max="14866" width="15.7109375" style="21" customWidth="1"/>
    <col min="14867" max="14921" width="11.42578125" style="21" customWidth="1"/>
    <col min="14922" max="15106" width="11.42578125" style="21"/>
    <col min="15107" max="15107" width="38" style="21" customWidth="1"/>
    <col min="15108" max="15108" width="36.28515625" style="21" customWidth="1"/>
    <col min="15109" max="15109" width="43" style="21" customWidth="1"/>
    <col min="15110" max="15110" width="54.7109375" style="21" customWidth="1"/>
    <col min="15111" max="15111" width="43" style="21" customWidth="1"/>
    <col min="15112" max="15112" width="19.42578125" style="21" customWidth="1"/>
    <col min="15113" max="15113" width="17.28515625" style="21" customWidth="1"/>
    <col min="15114" max="15114" width="18.28515625" style="21" customWidth="1"/>
    <col min="15115" max="15115" width="17" style="21" customWidth="1"/>
    <col min="15116" max="15116" width="20.5703125" style="21" customWidth="1"/>
    <col min="15117" max="15117" width="12.42578125" style="21" customWidth="1"/>
    <col min="15118" max="15118" width="14.85546875" style="21" customWidth="1"/>
    <col min="15119" max="15120" width="13" style="21" customWidth="1"/>
    <col min="15121" max="15121" width="14.42578125" style="21" customWidth="1"/>
    <col min="15122" max="15122" width="15.7109375" style="21" customWidth="1"/>
    <col min="15123" max="15177" width="11.42578125" style="21" customWidth="1"/>
    <col min="15178" max="15362" width="11.42578125" style="21"/>
    <col min="15363" max="15363" width="38" style="21" customWidth="1"/>
    <col min="15364" max="15364" width="36.28515625" style="21" customWidth="1"/>
    <col min="15365" max="15365" width="43" style="21" customWidth="1"/>
    <col min="15366" max="15366" width="54.7109375" style="21" customWidth="1"/>
    <col min="15367" max="15367" width="43" style="21" customWidth="1"/>
    <col min="15368" max="15368" width="19.42578125" style="21" customWidth="1"/>
    <col min="15369" max="15369" width="17.28515625" style="21" customWidth="1"/>
    <col min="15370" max="15370" width="18.28515625" style="21" customWidth="1"/>
    <col min="15371" max="15371" width="17" style="21" customWidth="1"/>
    <col min="15372" max="15372" width="20.5703125" style="21" customWidth="1"/>
    <col min="15373" max="15373" width="12.42578125" style="21" customWidth="1"/>
    <col min="15374" max="15374" width="14.85546875" style="21" customWidth="1"/>
    <col min="15375" max="15376" width="13" style="21" customWidth="1"/>
    <col min="15377" max="15377" width="14.42578125" style="21" customWidth="1"/>
    <col min="15378" max="15378" width="15.7109375" style="21" customWidth="1"/>
    <col min="15379" max="15433" width="11.42578125" style="21" customWidth="1"/>
    <col min="15434" max="15618" width="11.42578125" style="21"/>
    <col min="15619" max="15619" width="38" style="21" customWidth="1"/>
    <col min="15620" max="15620" width="36.28515625" style="21" customWidth="1"/>
    <col min="15621" max="15621" width="43" style="21" customWidth="1"/>
    <col min="15622" max="15622" width="54.7109375" style="21" customWidth="1"/>
    <col min="15623" max="15623" width="43" style="21" customWidth="1"/>
    <col min="15624" max="15624" width="19.42578125" style="21" customWidth="1"/>
    <col min="15625" max="15625" width="17.28515625" style="21" customWidth="1"/>
    <col min="15626" max="15626" width="18.28515625" style="21" customWidth="1"/>
    <col min="15627" max="15627" width="17" style="21" customWidth="1"/>
    <col min="15628" max="15628" width="20.5703125" style="21" customWidth="1"/>
    <col min="15629" max="15629" width="12.42578125" style="21" customWidth="1"/>
    <col min="15630" max="15630" width="14.85546875" style="21" customWidth="1"/>
    <col min="15631" max="15632" width="13" style="21" customWidth="1"/>
    <col min="15633" max="15633" width="14.42578125" style="21" customWidth="1"/>
    <col min="15634" max="15634" width="15.7109375" style="21" customWidth="1"/>
    <col min="15635" max="15689" width="11.42578125" style="21" customWidth="1"/>
    <col min="15690" max="15874" width="11.42578125" style="21"/>
    <col min="15875" max="15875" width="38" style="21" customWidth="1"/>
    <col min="15876" max="15876" width="36.28515625" style="21" customWidth="1"/>
    <col min="15877" max="15877" width="43" style="21" customWidth="1"/>
    <col min="15878" max="15878" width="54.7109375" style="21" customWidth="1"/>
    <col min="15879" max="15879" width="43" style="21" customWidth="1"/>
    <col min="15880" max="15880" width="19.42578125" style="21" customWidth="1"/>
    <col min="15881" max="15881" width="17.28515625" style="21" customWidth="1"/>
    <col min="15882" max="15882" width="18.28515625" style="21" customWidth="1"/>
    <col min="15883" max="15883" width="17" style="21" customWidth="1"/>
    <col min="15884" max="15884" width="20.5703125" style="21" customWidth="1"/>
    <col min="15885" max="15885" width="12.42578125" style="21" customWidth="1"/>
    <col min="15886" max="15886" width="14.85546875" style="21" customWidth="1"/>
    <col min="15887" max="15888" width="13" style="21" customWidth="1"/>
    <col min="15889" max="15889" width="14.42578125" style="21" customWidth="1"/>
    <col min="15890" max="15890" width="15.7109375" style="21" customWidth="1"/>
    <col min="15891" max="15945" width="11.42578125" style="21" customWidth="1"/>
    <col min="15946" max="16130" width="11.42578125" style="21"/>
    <col min="16131" max="16131" width="38" style="21" customWidth="1"/>
    <col min="16132" max="16132" width="36.28515625" style="21" customWidth="1"/>
    <col min="16133" max="16133" width="43" style="21" customWidth="1"/>
    <col min="16134" max="16134" width="54.7109375" style="21" customWidth="1"/>
    <col min="16135" max="16135" width="43" style="21" customWidth="1"/>
    <col min="16136" max="16136" width="19.42578125" style="21" customWidth="1"/>
    <col min="16137" max="16137" width="17.28515625" style="21" customWidth="1"/>
    <col min="16138" max="16138" width="18.28515625" style="21" customWidth="1"/>
    <col min="16139" max="16139" width="17" style="21" customWidth="1"/>
    <col min="16140" max="16140" width="20.5703125" style="21" customWidth="1"/>
    <col min="16141" max="16141" width="12.42578125" style="21" customWidth="1"/>
    <col min="16142" max="16142" width="14.85546875" style="21" customWidth="1"/>
    <col min="16143" max="16144" width="13" style="21" customWidth="1"/>
    <col min="16145" max="16145" width="14.42578125" style="21" customWidth="1"/>
    <col min="16146" max="16146" width="15.7109375" style="21" customWidth="1"/>
    <col min="16147" max="16201" width="11.42578125" style="21" customWidth="1"/>
    <col min="16202" max="16380" width="11.42578125" style="21"/>
    <col min="16381" max="16382" width="11.42578125" style="21" customWidth="1"/>
    <col min="16383" max="16384" width="11.42578125" style="21"/>
  </cols>
  <sheetData>
    <row r="1" spans="1:73" ht="18.75" customHeight="1" x14ac:dyDescent="0.25">
      <c r="A1" s="327" t="s">
        <v>80</v>
      </c>
      <c r="B1" s="328"/>
      <c r="C1" s="328"/>
      <c r="D1" s="328"/>
      <c r="E1" s="328"/>
      <c r="F1" s="328"/>
      <c r="G1" s="328"/>
      <c r="H1" s="328"/>
      <c r="I1" s="328"/>
      <c r="J1" s="328"/>
      <c r="K1" s="328"/>
      <c r="L1" s="328"/>
      <c r="M1" s="328"/>
      <c r="N1" s="329"/>
      <c r="O1" s="56"/>
      <c r="P1" s="19"/>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row>
    <row r="2" spans="1:73" ht="18.75" customHeight="1" x14ac:dyDescent="0.25">
      <c r="A2" s="330"/>
      <c r="B2" s="331"/>
      <c r="C2" s="331"/>
      <c r="D2" s="331"/>
      <c r="E2" s="331"/>
      <c r="F2" s="331"/>
      <c r="G2" s="331"/>
      <c r="H2" s="331"/>
      <c r="I2" s="331"/>
      <c r="J2" s="331"/>
      <c r="K2" s="331"/>
      <c r="L2" s="331"/>
      <c r="M2" s="331"/>
      <c r="N2" s="332"/>
      <c r="O2" s="56"/>
      <c r="P2" s="19"/>
      <c r="S2" s="22"/>
      <c r="T2" s="22"/>
      <c r="U2" s="22"/>
      <c r="V2" s="22"/>
      <c r="W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M2" s="22"/>
      <c r="BN2" s="22"/>
      <c r="BO2" s="22"/>
      <c r="BP2" s="22"/>
      <c r="BQ2" s="22"/>
      <c r="BR2" s="22"/>
      <c r="BS2" s="27"/>
      <c r="BT2" s="27"/>
      <c r="BU2" s="27"/>
    </row>
    <row r="3" spans="1:73" ht="18.75" customHeight="1" x14ac:dyDescent="0.25">
      <c r="A3" s="333"/>
      <c r="B3" s="334"/>
      <c r="C3" s="334"/>
      <c r="D3" s="334"/>
      <c r="E3" s="334"/>
      <c r="F3" s="334"/>
      <c r="G3" s="334"/>
      <c r="H3" s="334"/>
      <c r="I3" s="334"/>
      <c r="J3" s="334"/>
      <c r="K3" s="334"/>
      <c r="L3" s="334"/>
      <c r="M3" s="334"/>
      <c r="N3" s="335"/>
      <c r="O3" s="56"/>
      <c r="P3" s="19"/>
      <c r="Q3" s="326"/>
      <c r="R3" s="326"/>
      <c r="S3" s="326"/>
      <c r="T3" s="326"/>
      <c r="U3" s="326"/>
      <c r="V3" s="326"/>
      <c r="W3" s="326"/>
    </row>
    <row r="5" spans="1:73" ht="39.75" customHeight="1" thickBot="1" x14ac:dyDescent="0.3">
      <c r="R5" s="79"/>
    </row>
    <row r="6" spans="1:73" ht="39.75" customHeight="1" x14ac:dyDescent="0.25">
      <c r="A6" s="336" t="s">
        <v>81</v>
      </c>
      <c r="B6" s="337"/>
      <c r="C6" s="337"/>
      <c r="D6" s="337" t="s">
        <v>82</v>
      </c>
      <c r="E6" s="337"/>
      <c r="F6" s="337"/>
      <c r="G6" s="337"/>
      <c r="H6" s="291" t="s">
        <v>83</v>
      </c>
      <c r="I6" s="292"/>
      <c r="J6" s="292"/>
      <c r="K6" s="293"/>
      <c r="L6" s="337" t="s">
        <v>84</v>
      </c>
      <c r="M6" s="337" t="s">
        <v>85</v>
      </c>
      <c r="N6" s="346" t="s">
        <v>86</v>
      </c>
      <c r="R6" s="79"/>
    </row>
    <row r="7" spans="1:73" ht="72" customHeight="1" thickBot="1" x14ac:dyDescent="0.3">
      <c r="A7" s="192" t="s">
        <v>87</v>
      </c>
      <c r="B7" s="193" t="s">
        <v>88</v>
      </c>
      <c r="C7" s="193" t="s">
        <v>89</v>
      </c>
      <c r="D7" s="193" t="s">
        <v>90</v>
      </c>
      <c r="E7" s="193" t="s">
        <v>91</v>
      </c>
      <c r="F7" s="194" t="s">
        <v>92</v>
      </c>
      <c r="G7" s="194" t="s">
        <v>93</v>
      </c>
      <c r="H7" s="294" t="s">
        <v>94</v>
      </c>
      <c r="I7" s="295"/>
      <c r="J7" s="294" t="s">
        <v>95</v>
      </c>
      <c r="K7" s="295"/>
      <c r="L7" s="345"/>
      <c r="M7" s="345"/>
      <c r="N7" s="347"/>
      <c r="O7" s="344"/>
    </row>
    <row r="8" spans="1:73" ht="111.75" customHeight="1" x14ac:dyDescent="0.25">
      <c r="A8" s="338" t="s">
        <v>96</v>
      </c>
      <c r="B8" s="296" t="s">
        <v>97</v>
      </c>
      <c r="C8" s="296" t="s">
        <v>98</v>
      </c>
      <c r="D8" s="315" t="s">
        <v>99</v>
      </c>
      <c r="E8" s="297" t="s">
        <v>100</v>
      </c>
      <c r="F8" s="126" t="s">
        <v>101</v>
      </c>
      <c r="G8" s="126" t="s">
        <v>102</v>
      </c>
      <c r="H8" s="299" t="s">
        <v>29</v>
      </c>
      <c r="I8" s="307">
        <v>0.2</v>
      </c>
      <c r="J8" s="299" t="s">
        <v>73</v>
      </c>
      <c r="K8" s="307" t="s">
        <v>78</v>
      </c>
      <c r="L8" s="307" t="s">
        <v>28</v>
      </c>
      <c r="M8" s="340" t="s">
        <v>78</v>
      </c>
      <c r="N8" s="341" t="s">
        <v>110</v>
      </c>
      <c r="O8" s="344"/>
    </row>
    <row r="9" spans="1:73" ht="42.75" x14ac:dyDescent="0.25">
      <c r="A9" s="339"/>
      <c r="B9" s="297"/>
      <c r="C9" s="297"/>
      <c r="D9" s="316"/>
      <c r="E9" s="297"/>
      <c r="F9" s="126"/>
      <c r="G9" s="240" t="s">
        <v>103</v>
      </c>
      <c r="H9" s="300"/>
      <c r="I9" s="300"/>
      <c r="J9" s="300"/>
      <c r="K9" s="300"/>
      <c r="L9" s="300"/>
      <c r="M9" s="316"/>
      <c r="N9" s="342"/>
      <c r="O9" s="344"/>
    </row>
    <row r="10" spans="1:73" ht="15" x14ac:dyDescent="0.25">
      <c r="A10" s="339"/>
      <c r="B10" s="297"/>
      <c r="C10" s="297"/>
      <c r="D10" s="316"/>
      <c r="E10" s="297"/>
      <c r="F10" s="96"/>
      <c r="G10" s="240"/>
      <c r="H10" s="300"/>
      <c r="I10" s="300"/>
      <c r="J10" s="300"/>
      <c r="K10" s="300"/>
      <c r="L10" s="300"/>
      <c r="M10" s="316"/>
      <c r="N10" s="342"/>
      <c r="O10" s="344"/>
    </row>
    <row r="11" spans="1:73" ht="15" x14ac:dyDescent="0.25">
      <c r="A11" s="339"/>
      <c r="B11" s="297"/>
      <c r="C11" s="297"/>
      <c r="D11" s="316"/>
      <c r="E11" s="297"/>
      <c r="F11" s="126"/>
      <c r="G11" s="161"/>
      <c r="H11" s="300"/>
      <c r="I11" s="300"/>
      <c r="J11" s="300"/>
      <c r="K11" s="300"/>
      <c r="L11" s="300"/>
      <c r="M11" s="316"/>
      <c r="N11" s="342"/>
      <c r="O11" s="344"/>
    </row>
    <row r="12" spans="1:73" ht="15" x14ac:dyDescent="0.25">
      <c r="A12" s="339"/>
      <c r="B12" s="297"/>
      <c r="C12" s="297"/>
      <c r="D12" s="316"/>
      <c r="E12" s="297"/>
      <c r="F12" s="126"/>
      <c r="G12" s="161"/>
      <c r="H12" s="300"/>
      <c r="I12" s="300"/>
      <c r="J12" s="300"/>
      <c r="K12" s="300"/>
      <c r="L12" s="300"/>
      <c r="M12" s="316"/>
      <c r="N12" s="342"/>
      <c r="O12" s="55"/>
    </row>
    <row r="13" spans="1:73" ht="15.95" customHeight="1" x14ac:dyDescent="0.25">
      <c r="A13" s="339"/>
      <c r="B13" s="297"/>
      <c r="C13" s="297"/>
      <c r="D13" s="316"/>
      <c r="E13" s="297"/>
      <c r="F13" s="96"/>
      <c r="G13" s="161"/>
      <c r="H13" s="300"/>
      <c r="I13" s="300"/>
      <c r="J13" s="300"/>
      <c r="K13" s="300"/>
      <c r="L13" s="300"/>
      <c r="M13" s="316"/>
      <c r="N13" s="342"/>
      <c r="O13" s="55"/>
    </row>
    <row r="14" spans="1:73" ht="15" customHeight="1" x14ac:dyDescent="0.25">
      <c r="A14" s="339"/>
      <c r="B14" s="297"/>
      <c r="C14" s="297"/>
      <c r="D14" s="316"/>
      <c r="E14" s="297"/>
      <c r="F14" s="96"/>
      <c r="G14" s="161"/>
      <c r="H14" s="300"/>
      <c r="I14" s="300"/>
      <c r="J14" s="300"/>
      <c r="K14" s="300"/>
      <c r="L14" s="300"/>
      <c r="M14" s="316"/>
      <c r="N14" s="342"/>
      <c r="O14" s="55"/>
    </row>
    <row r="15" spans="1:73" ht="15" x14ac:dyDescent="0.25">
      <c r="A15" s="339"/>
      <c r="B15" s="297"/>
      <c r="C15" s="297"/>
      <c r="D15" s="316"/>
      <c r="E15" s="297"/>
      <c r="F15" s="96"/>
      <c r="G15" s="161"/>
      <c r="H15" s="300"/>
      <c r="I15" s="300"/>
      <c r="J15" s="300"/>
      <c r="K15" s="300"/>
      <c r="L15" s="300"/>
      <c r="M15" s="316"/>
      <c r="N15" s="342"/>
      <c r="O15" s="55"/>
    </row>
    <row r="16" spans="1:73" ht="15" x14ac:dyDescent="0.25">
      <c r="A16" s="339"/>
      <c r="B16" s="297"/>
      <c r="C16" s="297"/>
      <c r="D16" s="316"/>
      <c r="E16" s="297"/>
      <c r="F16" s="96"/>
      <c r="G16" s="161"/>
      <c r="H16" s="300"/>
      <c r="I16" s="300"/>
      <c r="J16" s="300"/>
      <c r="K16" s="300"/>
      <c r="L16" s="300"/>
      <c r="M16" s="316"/>
      <c r="N16" s="342"/>
      <c r="O16" s="55"/>
    </row>
    <row r="17" spans="1:25" ht="15.75" thickBot="1" x14ac:dyDescent="0.3">
      <c r="A17" s="339"/>
      <c r="B17" s="297"/>
      <c r="C17" s="297"/>
      <c r="D17" s="317"/>
      <c r="E17" s="297"/>
      <c r="F17" s="123"/>
      <c r="G17" s="123"/>
      <c r="H17" s="308"/>
      <c r="I17" s="308"/>
      <c r="J17" s="308"/>
      <c r="K17" s="308"/>
      <c r="L17" s="308"/>
      <c r="M17" s="317"/>
      <c r="N17" s="343"/>
      <c r="O17" s="55"/>
    </row>
    <row r="18" spans="1:25" ht="90.75" customHeight="1" x14ac:dyDescent="0.25">
      <c r="A18" s="319" t="s">
        <v>104</v>
      </c>
      <c r="B18" s="315" t="s">
        <v>97</v>
      </c>
      <c r="C18" s="315" t="s">
        <v>98</v>
      </c>
      <c r="D18" s="299" t="s">
        <v>312</v>
      </c>
      <c r="E18" s="315" t="s">
        <v>100</v>
      </c>
      <c r="F18" s="160" t="s">
        <v>308</v>
      </c>
      <c r="G18" s="160" t="s">
        <v>309</v>
      </c>
      <c r="H18" s="299" t="s">
        <v>29</v>
      </c>
      <c r="I18" s="307">
        <v>0.2</v>
      </c>
      <c r="J18" s="315" t="s">
        <v>71</v>
      </c>
      <c r="K18" s="340" t="s">
        <v>70</v>
      </c>
      <c r="L18" s="340" t="s">
        <v>28</v>
      </c>
      <c r="M18" s="340" t="s">
        <v>70</v>
      </c>
      <c r="N18" s="348" t="s">
        <v>70</v>
      </c>
      <c r="O18" s="55"/>
    </row>
    <row r="19" spans="1:25" ht="15" x14ac:dyDescent="0.25">
      <c r="A19" s="320"/>
      <c r="B19" s="316"/>
      <c r="C19" s="316"/>
      <c r="D19" s="300"/>
      <c r="E19" s="316"/>
      <c r="F19" s="96"/>
      <c r="G19" s="111"/>
      <c r="H19" s="300"/>
      <c r="I19" s="300"/>
      <c r="J19" s="316"/>
      <c r="K19" s="316"/>
      <c r="L19" s="316"/>
      <c r="M19" s="316"/>
      <c r="N19" s="349"/>
      <c r="O19" s="55"/>
    </row>
    <row r="20" spans="1:25" ht="15" x14ac:dyDescent="0.25">
      <c r="A20" s="320"/>
      <c r="B20" s="316"/>
      <c r="C20" s="316"/>
      <c r="D20" s="300"/>
      <c r="E20" s="316"/>
      <c r="F20" s="96"/>
      <c r="G20" s="111"/>
      <c r="H20" s="300"/>
      <c r="I20" s="300"/>
      <c r="J20" s="316"/>
      <c r="K20" s="316"/>
      <c r="L20" s="316"/>
      <c r="M20" s="316"/>
      <c r="N20" s="349"/>
      <c r="O20" s="55"/>
    </row>
    <row r="21" spans="1:25" ht="15" x14ac:dyDescent="0.25">
      <c r="A21" s="320"/>
      <c r="B21" s="316"/>
      <c r="C21" s="316"/>
      <c r="D21" s="300"/>
      <c r="E21" s="316"/>
      <c r="F21" s="96"/>
      <c r="G21" s="111"/>
      <c r="H21" s="300"/>
      <c r="I21" s="300"/>
      <c r="J21" s="316"/>
      <c r="K21" s="316"/>
      <c r="L21" s="316"/>
      <c r="M21" s="316"/>
      <c r="N21" s="349"/>
      <c r="O21" s="55"/>
    </row>
    <row r="22" spans="1:25" ht="15" x14ac:dyDescent="0.25">
      <c r="A22" s="320"/>
      <c r="B22" s="316"/>
      <c r="C22" s="316"/>
      <c r="D22" s="300"/>
      <c r="E22" s="316"/>
      <c r="F22" s="96"/>
      <c r="G22" s="111"/>
      <c r="H22" s="300"/>
      <c r="I22" s="300"/>
      <c r="J22" s="316"/>
      <c r="K22" s="316"/>
      <c r="L22" s="316"/>
      <c r="M22" s="316"/>
      <c r="N22" s="349"/>
      <c r="O22" s="55"/>
    </row>
    <row r="23" spans="1:25" ht="15.95" customHeight="1" x14ac:dyDescent="0.25">
      <c r="A23" s="320"/>
      <c r="B23" s="316"/>
      <c r="C23" s="316"/>
      <c r="D23" s="300"/>
      <c r="E23" s="316"/>
      <c r="F23" s="96"/>
      <c r="G23" s="111"/>
      <c r="H23" s="300"/>
      <c r="I23" s="300"/>
      <c r="J23" s="316"/>
      <c r="K23" s="316"/>
      <c r="L23" s="316"/>
      <c r="M23" s="316"/>
      <c r="N23" s="349"/>
      <c r="O23" s="55"/>
    </row>
    <row r="24" spans="1:25" ht="15" customHeight="1" x14ac:dyDescent="0.25">
      <c r="A24" s="320"/>
      <c r="B24" s="316"/>
      <c r="C24" s="316"/>
      <c r="D24" s="300"/>
      <c r="E24" s="316"/>
      <c r="F24" s="96"/>
      <c r="G24" s="111"/>
      <c r="H24" s="300"/>
      <c r="I24" s="300"/>
      <c r="J24" s="316"/>
      <c r="K24" s="316"/>
      <c r="L24" s="316"/>
      <c r="M24" s="316"/>
      <c r="N24" s="349"/>
      <c r="O24" s="55"/>
    </row>
    <row r="25" spans="1:25" ht="15" x14ac:dyDescent="0.25">
      <c r="A25" s="320"/>
      <c r="B25" s="316"/>
      <c r="C25" s="316"/>
      <c r="D25" s="300"/>
      <c r="E25" s="316"/>
      <c r="F25" s="96"/>
      <c r="G25" s="111"/>
      <c r="H25" s="300"/>
      <c r="I25" s="300"/>
      <c r="J25" s="316"/>
      <c r="K25" s="316"/>
      <c r="L25" s="316"/>
      <c r="M25" s="316"/>
      <c r="N25" s="349"/>
      <c r="O25" s="55"/>
    </row>
    <row r="26" spans="1:25" ht="15" x14ac:dyDescent="0.25">
      <c r="A26" s="320"/>
      <c r="B26" s="316"/>
      <c r="C26" s="316"/>
      <c r="D26" s="300"/>
      <c r="E26" s="316"/>
      <c r="F26" s="96"/>
      <c r="G26" s="111"/>
      <c r="H26" s="300"/>
      <c r="I26" s="300"/>
      <c r="J26" s="316"/>
      <c r="K26" s="316"/>
      <c r="L26" s="316"/>
      <c r="M26" s="316"/>
      <c r="N26" s="349"/>
      <c r="O26" s="55"/>
    </row>
    <row r="27" spans="1:25" ht="15.75" thickBot="1" x14ac:dyDescent="0.3">
      <c r="A27" s="321"/>
      <c r="B27" s="318"/>
      <c r="C27" s="318"/>
      <c r="D27" s="301"/>
      <c r="E27" s="318"/>
      <c r="F27" s="117"/>
      <c r="G27" s="122"/>
      <c r="H27" s="301"/>
      <c r="I27" s="301"/>
      <c r="J27" s="318"/>
      <c r="K27" s="318"/>
      <c r="L27" s="318"/>
      <c r="M27" s="318"/>
      <c r="N27" s="350"/>
      <c r="O27" s="55"/>
    </row>
    <row r="28" spans="1:25" ht="14.45" hidden="1" customHeight="1" x14ac:dyDescent="0.25">
      <c r="A28" s="322"/>
      <c r="B28" s="324"/>
      <c r="C28" s="324"/>
      <c r="D28" s="297"/>
      <c r="E28" s="297"/>
      <c r="G28" s="112"/>
      <c r="H28" s="302" t="s">
        <v>105</v>
      </c>
      <c r="I28" s="303" t="e">
        <f>VLOOKUP(H28,Probabilidad!$C$4:$D$8,2,0)</f>
        <v>#N/A</v>
      </c>
      <c r="J28" s="302" t="s">
        <v>75</v>
      </c>
      <c r="K28" s="303" t="str">
        <f>VLOOKUP(J28,'Impacto Corrupción'!$C$5:$F$7,3,0)</f>
        <v>Catastrófico</v>
      </c>
      <c r="L28" s="303" t="e">
        <f>VLOOKUP('Identificación de Riesgos'!I28:I37,Probabilidad!$A$4:$B$8,2,0)</f>
        <v>#N/A</v>
      </c>
      <c r="M28" s="351" t="str">
        <f t="shared" ref="M28" si="0">K28</f>
        <v>Catastrófico</v>
      </c>
      <c r="N28" s="352" t="e">
        <f>VLOOKUP(L28,$R$73:$W$77,MATCH(M28,$R$72:$U$72,0),0)</f>
        <v>#N/A</v>
      </c>
      <c r="O28" s="55"/>
      <c r="P28"/>
      <c r="Q28"/>
      <c r="R28"/>
      <c r="S28"/>
      <c r="T28"/>
      <c r="U28"/>
      <c r="V28"/>
      <c r="W28"/>
      <c r="X28"/>
      <c r="Y28"/>
    </row>
    <row r="29" spans="1:25" ht="15" hidden="1" x14ac:dyDescent="0.25">
      <c r="A29" s="310"/>
      <c r="B29" s="313"/>
      <c r="C29" s="313"/>
      <c r="D29" s="297"/>
      <c r="E29" s="297"/>
      <c r="F29" s="96"/>
      <c r="G29" s="111"/>
      <c r="H29" s="300"/>
      <c r="I29" s="300"/>
      <c r="J29" s="300"/>
      <c r="K29" s="300"/>
      <c r="L29" s="300"/>
      <c r="M29" s="316"/>
      <c r="N29" s="342"/>
      <c r="O29" s="55"/>
      <c r="P29"/>
      <c r="Q29"/>
      <c r="R29"/>
      <c r="S29"/>
      <c r="T29"/>
      <c r="U29"/>
      <c r="V29"/>
      <c r="W29"/>
      <c r="X29"/>
      <c r="Y29"/>
    </row>
    <row r="30" spans="1:25" ht="15" hidden="1" x14ac:dyDescent="0.25">
      <c r="A30" s="310"/>
      <c r="B30" s="313"/>
      <c r="C30" s="313"/>
      <c r="D30" s="297"/>
      <c r="E30" s="297"/>
      <c r="F30" s="96"/>
      <c r="G30" s="111"/>
      <c r="H30" s="300"/>
      <c r="I30" s="300"/>
      <c r="J30" s="300"/>
      <c r="K30" s="300"/>
      <c r="L30" s="300"/>
      <c r="M30" s="316"/>
      <c r="N30" s="342"/>
      <c r="O30" s="55"/>
      <c r="P30"/>
      <c r="Q30"/>
      <c r="R30"/>
      <c r="S30"/>
      <c r="T30"/>
      <c r="U30"/>
      <c r="V30"/>
      <c r="W30"/>
      <c r="X30"/>
      <c r="Y30"/>
    </row>
    <row r="31" spans="1:25" ht="15" hidden="1" x14ac:dyDescent="0.25">
      <c r="A31" s="310"/>
      <c r="B31" s="313"/>
      <c r="C31" s="313"/>
      <c r="D31" s="297"/>
      <c r="E31" s="297"/>
      <c r="F31" s="96"/>
      <c r="G31" s="111"/>
      <c r="H31" s="300"/>
      <c r="I31" s="300"/>
      <c r="J31" s="300"/>
      <c r="K31" s="300"/>
      <c r="L31" s="300"/>
      <c r="M31" s="316"/>
      <c r="N31" s="342"/>
      <c r="O31" s="55"/>
      <c r="P31"/>
      <c r="Q31"/>
      <c r="R31"/>
      <c r="S31"/>
      <c r="T31"/>
      <c r="U31"/>
      <c r="V31"/>
      <c r="W31"/>
      <c r="X31"/>
      <c r="Y31"/>
    </row>
    <row r="32" spans="1:25" ht="15" hidden="1" x14ac:dyDescent="0.25">
      <c r="A32" s="310"/>
      <c r="B32" s="313"/>
      <c r="C32" s="313"/>
      <c r="D32" s="297"/>
      <c r="E32" s="297"/>
      <c r="F32" s="96"/>
      <c r="G32" s="111"/>
      <c r="H32" s="300"/>
      <c r="I32" s="300"/>
      <c r="J32" s="300"/>
      <c r="K32" s="300"/>
      <c r="L32" s="300"/>
      <c r="M32" s="316"/>
      <c r="N32" s="342"/>
      <c r="O32" s="55"/>
      <c r="P32"/>
      <c r="Q32"/>
      <c r="R32"/>
      <c r="S32"/>
      <c r="T32"/>
      <c r="U32"/>
      <c r="V32"/>
      <c r="W32"/>
      <c r="X32"/>
      <c r="Y32"/>
    </row>
    <row r="33" spans="1:25" ht="15.95" hidden="1" customHeight="1" x14ac:dyDescent="0.25">
      <c r="A33" s="310"/>
      <c r="B33" s="313"/>
      <c r="C33" s="313"/>
      <c r="D33" s="297"/>
      <c r="E33" s="297"/>
      <c r="F33" s="96"/>
      <c r="G33" s="111"/>
      <c r="H33" s="300"/>
      <c r="I33" s="300"/>
      <c r="J33" s="300"/>
      <c r="K33" s="300"/>
      <c r="L33" s="300"/>
      <c r="M33" s="316"/>
      <c r="N33" s="342"/>
      <c r="O33" s="55"/>
      <c r="P33"/>
      <c r="Q33"/>
      <c r="R33"/>
      <c r="S33"/>
      <c r="T33"/>
      <c r="U33"/>
      <c r="V33"/>
      <c r="W33"/>
      <c r="X33"/>
      <c r="Y33"/>
    </row>
    <row r="34" spans="1:25" ht="15" hidden="1" customHeight="1" x14ac:dyDescent="0.25">
      <c r="A34" s="310"/>
      <c r="B34" s="313"/>
      <c r="C34" s="313"/>
      <c r="D34" s="297"/>
      <c r="E34" s="297"/>
      <c r="F34" s="96"/>
      <c r="G34" s="111"/>
      <c r="H34" s="300"/>
      <c r="I34" s="300"/>
      <c r="J34" s="300"/>
      <c r="K34" s="300"/>
      <c r="L34" s="300"/>
      <c r="M34" s="316"/>
      <c r="N34" s="342"/>
      <c r="O34" s="55"/>
      <c r="P34"/>
      <c r="Q34"/>
      <c r="R34"/>
      <c r="S34"/>
      <c r="T34"/>
      <c r="U34"/>
      <c r="V34"/>
      <c r="W34"/>
      <c r="X34"/>
      <c r="Y34"/>
    </row>
    <row r="35" spans="1:25" ht="15" hidden="1" x14ac:dyDescent="0.25">
      <c r="A35" s="310"/>
      <c r="B35" s="313"/>
      <c r="C35" s="313"/>
      <c r="D35" s="297"/>
      <c r="E35" s="297"/>
      <c r="F35" s="96"/>
      <c r="G35" s="111"/>
      <c r="H35" s="300"/>
      <c r="I35" s="300"/>
      <c r="J35" s="300"/>
      <c r="K35" s="300"/>
      <c r="L35" s="300"/>
      <c r="M35" s="316"/>
      <c r="N35" s="342"/>
      <c r="O35" s="55"/>
      <c r="P35"/>
      <c r="Q35"/>
      <c r="R35"/>
      <c r="S35"/>
      <c r="T35"/>
      <c r="U35"/>
      <c r="V35"/>
      <c r="W35"/>
      <c r="X35"/>
      <c r="Y35"/>
    </row>
    <row r="36" spans="1:25" ht="15" hidden="1" x14ac:dyDescent="0.25">
      <c r="A36" s="310"/>
      <c r="B36" s="313"/>
      <c r="C36" s="313"/>
      <c r="D36" s="297"/>
      <c r="E36" s="297"/>
      <c r="F36" s="96"/>
      <c r="G36" s="111"/>
      <c r="H36" s="300"/>
      <c r="I36" s="300"/>
      <c r="J36" s="300"/>
      <c r="K36" s="300"/>
      <c r="L36" s="300"/>
      <c r="M36" s="316"/>
      <c r="N36" s="342"/>
      <c r="O36" s="55"/>
      <c r="P36"/>
      <c r="Q36"/>
      <c r="R36"/>
      <c r="S36"/>
      <c r="T36"/>
      <c r="U36"/>
      <c r="V36"/>
      <c r="W36"/>
      <c r="X36"/>
      <c r="Y36"/>
    </row>
    <row r="37" spans="1:25" ht="15.75" hidden="1" thickBot="1" x14ac:dyDescent="0.3">
      <c r="A37" s="311"/>
      <c r="B37" s="314"/>
      <c r="C37" s="314"/>
      <c r="D37" s="298"/>
      <c r="E37" s="298"/>
      <c r="F37" s="117"/>
      <c r="G37" s="122"/>
      <c r="H37" s="301"/>
      <c r="I37" s="301"/>
      <c r="J37" s="301"/>
      <c r="K37" s="301"/>
      <c r="L37" s="301"/>
      <c r="M37" s="317"/>
      <c r="N37" s="353"/>
      <c r="O37" s="55"/>
      <c r="P37"/>
      <c r="Q37"/>
      <c r="R37"/>
      <c r="S37"/>
      <c r="T37"/>
      <c r="U37"/>
      <c r="V37"/>
      <c r="W37"/>
      <c r="X37"/>
      <c r="Y37"/>
    </row>
    <row r="38" spans="1:25" ht="14.45" hidden="1" customHeight="1" x14ac:dyDescent="0.25">
      <c r="A38" s="322"/>
      <c r="B38" s="324"/>
      <c r="C38" s="324"/>
      <c r="D38" s="297"/>
      <c r="E38" s="297"/>
      <c r="G38" s="112"/>
      <c r="H38" s="302" t="s">
        <v>106</v>
      </c>
      <c r="I38" s="303" t="e">
        <f>VLOOKUP(H38,Probabilidad!$C$4:$D$8,2,0)</f>
        <v>#N/A</v>
      </c>
      <c r="J38" s="302" t="s">
        <v>73</v>
      </c>
      <c r="K38" s="303" t="str">
        <f>VLOOKUP(J38,'Impacto Corrupción'!$C$5:$F$7,3,0)</f>
        <v>Mayor</v>
      </c>
      <c r="L38" s="303" t="e">
        <f>VLOOKUP('Identificación de Riesgos'!I38:I47,Probabilidad!$A$4:$B$8,2,0)</f>
        <v>#N/A</v>
      </c>
      <c r="M38" s="340" t="str">
        <f t="shared" ref="M38" si="1">K38</f>
        <v>Mayor</v>
      </c>
      <c r="N38" s="352" t="e">
        <f>VLOOKUP(L38,$R$73:$W$77,MATCH(M38,$R$72:$U$72,0),0)</f>
        <v>#N/A</v>
      </c>
      <c r="O38" s="55"/>
      <c r="P38"/>
      <c r="Q38"/>
      <c r="R38"/>
      <c r="S38"/>
      <c r="T38"/>
      <c r="U38"/>
      <c r="V38"/>
      <c r="W38"/>
      <c r="X38"/>
      <c r="Y38"/>
    </row>
    <row r="39" spans="1:25" ht="15" hidden="1" x14ac:dyDescent="0.25">
      <c r="A39" s="310"/>
      <c r="B39" s="313"/>
      <c r="C39" s="313"/>
      <c r="D39" s="297"/>
      <c r="E39" s="297"/>
      <c r="F39" s="96"/>
      <c r="G39" s="111"/>
      <c r="H39" s="300"/>
      <c r="I39" s="300"/>
      <c r="J39" s="300"/>
      <c r="K39" s="300"/>
      <c r="L39" s="300"/>
      <c r="M39" s="316"/>
      <c r="N39" s="342"/>
      <c r="O39" s="55"/>
      <c r="P39"/>
      <c r="Q39"/>
      <c r="R39"/>
      <c r="S39"/>
      <c r="T39"/>
      <c r="U39"/>
      <c r="V39"/>
      <c r="W39"/>
      <c r="X39"/>
      <c r="Y39"/>
    </row>
    <row r="40" spans="1:25" ht="15" hidden="1" x14ac:dyDescent="0.25">
      <c r="A40" s="310"/>
      <c r="B40" s="313"/>
      <c r="C40" s="313"/>
      <c r="D40" s="297"/>
      <c r="E40" s="297"/>
      <c r="F40" s="96"/>
      <c r="G40" s="111"/>
      <c r="H40" s="300"/>
      <c r="I40" s="300"/>
      <c r="J40" s="300"/>
      <c r="K40" s="300"/>
      <c r="L40" s="300"/>
      <c r="M40" s="316"/>
      <c r="N40" s="342"/>
      <c r="O40" s="55"/>
      <c r="P40"/>
      <c r="Q40"/>
      <c r="R40"/>
      <c r="S40"/>
      <c r="T40"/>
      <c r="U40"/>
      <c r="V40"/>
      <c r="W40"/>
      <c r="X40"/>
      <c r="Y40"/>
    </row>
    <row r="41" spans="1:25" ht="15" hidden="1" x14ac:dyDescent="0.25">
      <c r="A41" s="310"/>
      <c r="B41" s="313"/>
      <c r="C41" s="313"/>
      <c r="D41" s="297"/>
      <c r="E41" s="297"/>
      <c r="F41" s="96"/>
      <c r="G41" s="111"/>
      <c r="H41" s="300"/>
      <c r="I41" s="300"/>
      <c r="J41" s="300"/>
      <c r="K41" s="300"/>
      <c r="L41" s="300"/>
      <c r="M41" s="316"/>
      <c r="N41" s="342"/>
      <c r="O41" s="55"/>
      <c r="P41"/>
      <c r="Q41"/>
      <c r="R41"/>
      <c r="S41"/>
      <c r="T41"/>
      <c r="U41"/>
      <c r="V41"/>
      <c r="W41"/>
      <c r="X41"/>
      <c r="Y41"/>
    </row>
    <row r="42" spans="1:25" ht="15" hidden="1" x14ac:dyDescent="0.25">
      <c r="A42" s="310"/>
      <c r="B42" s="313"/>
      <c r="C42" s="313"/>
      <c r="D42" s="297"/>
      <c r="E42" s="297"/>
      <c r="F42" s="96"/>
      <c r="G42" s="111"/>
      <c r="H42" s="300"/>
      <c r="I42" s="300"/>
      <c r="J42" s="300"/>
      <c r="K42" s="300"/>
      <c r="L42" s="300"/>
      <c r="M42" s="316"/>
      <c r="N42" s="342"/>
      <c r="O42" s="55"/>
      <c r="P42"/>
      <c r="Q42"/>
      <c r="R42"/>
      <c r="S42"/>
      <c r="T42"/>
      <c r="U42"/>
      <c r="V42"/>
      <c r="W42"/>
      <c r="X42"/>
      <c r="Y42"/>
    </row>
    <row r="43" spans="1:25" ht="15.95" hidden="1" customHeight="1" x14ac:dyDescent="0.25">
      <c r="A43" s="310"/>
      <c r="B43" s="313"/>
      <c r="C43" s="313"/>
      <c r="D43" s="297"/>
      <c r="E43" s="297"/>
      <c r="F43" s="96"/>
      <c r="G43" s="111"/>
      <c r="H43" s="300"/>
      <c r="I43" s="300"/>
      <c r="J43" s="300"/>
      <c r="K43" s="300"/>
      <c r="L43" s="300"/>
      <c r="M43" s="316"/>
      <c r="N43" s="342"/>
      <c r="O43" s="55"/>
      <c r="P43"/>
      <c r="Q43"/>
      <c r="R43"/>
      <c r="S43"/>
      <c r="T43"/>
      <c r="U43"/>
      <c r="V43"/>
      <c r="W43"/>
      <c r="X43"/>
      <c r="Y43"/>
    </row>
    <row r="44" spans="1:25" ht="15" hidden="1" customHeight="1" x14ac:dyDescent="0.25">
      <c r="A44" s="310"/>
      <c r="B44" s="313"/>
      <c r="C44" s="313"/>
      <c r="D44" s="297"/>
      <c r="E44" s="297"/>
      <c r="F44" s="96"/>
      <c r="G44" s="111"/>
      <c r="H44" s="300"/>
      <c r="I44" s="300"/>
      <c r="J44" s="300"/>
      <c r="K44" s="300"/>
      <c r="L44" s="300"/>
      <c r="M44" s="316"/>
      <c r="N44" s="342"/>
      <c r="O44" s="55"/>
    </row>
    <row r="45" spans="1:25" ht="15" hidden="1" x14ac:dyDescent="0.25">
      <c r="A45" s="310"/>
      <c r="B45" s="313"/>
      <c r="C45" s="313"/>
      <c r="D45" s="297"/>
      <c r="E45" s="297"/>
      <c r="F45" s="96"/>
      <c r="G45" s="111"/>
      <c r="H45" s="300"/>
      <c r="I45" s="300"/>
      <c r="J45" s="300"/>
      <c r="K45" s="300"/>
      <c r="L45" s="300"/>
      <c r="M45" s="316"/>
      <c r="N45" s="342"/>
      <c r="O45" s="55"/>
    </row>
    <row r="46" spans="1:25" ht="15" hidden="1" x14ac:dyDescent="0.25">
      <c r="A46" s="310"/>
      <c r="B46" s="313"/>
      <c r="C46" s="313"/>
      <c r="D46" s="297"/>
      <c r="E46" s="297"/>
      <c r="F46" s="96"/>
      <c r="G46" s="111"/>
      <c r="H46" s="300"/>
      <c r="I46" s="300"/>
      <c r="J46" s="300"/>
      <c r="K46" s="300"/>
      <c r="L46" s="300"/>
      <c r="M46" s="316"/>
      <c r="N46" s="342"/>
      <c r="O46" s="55"/>
    </row>
    <row r="47" spans="1:25" ht="15.75" hidden="1" thickBot="1" x14ac:dyDescent="0.3">
      <c r="A47" s="323"/>
      <c r="B47" s="325"/>
      <c r="C47" s="325"/>
      <c r="D47" s="297"/>
      <c r="E47" s="297"/>
      <c r="F47" s="123"/>
      <c r="G47" s="124"/>
      <c r="H47" s="308"/>
      <c r="I47" s="308"/>
      <c r="J47" s="308"/>
      <c r="K47" s="308"/>
      <c r="L47" s="308"/>
      <c r="M47" s="317"/>
      <c r="N47" s="343"/>
      <c r="O47" s="55"/>
    </row>
    <row r="48" spans="1:25" ht="14.45" hidden="1" customHeight="1" x14ac:dyDescent="0.25">
      <c r="A48" s="309"/>
      <c r="B48" s="312"/>
      <c r="C48" s="312"/>
      <c r="D48" s="296"/>
      <c r="E48" s="296"/>
      <c r="F48" s="120"/>
      <c r="G48" s="121"/>
      <c r="H48" s="299" t="s">
        <v>107</v>
      </c>
      <c r="I48" s="307" t="e">
        <f>VLOOKUP(H48,Probabilidad!$C$4:$D$8,2,0)</f>
        <v>#N/A</v>
      </c>
      <c r="J48" s="299" t="s">
        <v>73</v>
      </c>
      <c r="K48" s="307" t="str">
        <f>VLOOKUP(J48,'Impacto Corrupción'!$C$5:$F$7,3,0)</f>
        <v>Mayor</v>
      </c>
      <c r="L48" s="307" t="e">
        <f>VLOOKUP('Identificación de Riesgos'!I48:I57,Probabilidad!$A$4:$B$8,2,0)</f>
        <v>#N/A</v>
      </c>
      <c r="M48" s="340" t="str">
        <f t="shared" ref="M48" si="2">K48</f>
        <v>Mayor</v>
      </c>
      <c r="N48" s="341" t="e">
        <f>VLOOKUP(L48,$R$73:$W$77,MATCH(M48,$R$72:$U$72,0),0)</f>
        <v>#N/A</v>
      </c>
      <c r="O48" s="55"/>
    </row>
    <row r="49" spans="1:15" ht="15" hidden="1" x14ac:dyDescent="0.25">
      <c r="A49" s="310"/>
      <c r="B49" s="313"/>
      <c r="C49" s="313"/>
      <c r="D49" s="297"/>
      <c r="E49" s="297"/>
      <c r="F49" s="96"/>
      <c r="G49" s="111"/>
      <c r="H49" s="300"/>
      <c r="I49" s="300"/>
      <c r="J49" s="300"/>
      <c r="K49" s="300"/>
      <c r="L49" s="300"/>
      <c r="M49" s="316"/>
      <c r="N49" s="342"/>
      <c r="O49" s="55"/>
    </row>
    <row r="50" spans="1:15" ht="15" hidden="1" x14ac:dyDescent="0.25">
      <c r="A50" s="310"/>
      <c r="B50" s="313"/>
      <c r="C50" s="313"/>
      <c r="D50" s="297"/>
      <c r="E50" s="297"/>
      <c r="F50" s="96"/>
      <c r="G50" s="111"/>
      <c r="H50" s="300"/>
      <c r="I50" s="300"/>
      <c r="J50" s="300"/>
      <c r="K50" s="300"/>
      <c r="L50" s="300"/>
      <c r="M50" s="316"/>
      <c r="N50" s="342"/>
      <c r="O50" s="55"/>
    </row>
    <row r="51" spans="1:15" ht="15" hidden="1" x14ac:dyDescent="0.25">
      <c r="A51" s="310"/>
      <c r="B51" s="313"/>
      <c r="C51" s="313"/>
      <c r="D51" s="297"/>
      <c r="E51" s="297"/>
      <c r="F51" s="96"/>
      <c r="G51" s="111"/>
      <c r="H51" s="300"/>
      <c r="I51" s="300"/>
      <c r="J51" s="300"/>
      <c r="K51" s="300"/>
      <c r="L51" s="300"/>
      <c r="M51" s="316"/>
      <c r="N51" s="342"/>
      <c r="O51" s="55"/>
    </row>
    <row r="52" spans="1:15" ht="15" hidden="1" x14ac:dyDescent="0.25">
      <c r="A52" s="310"/>
      <c r="B52" s="313"/>
      <c r="C52" s="313"/>
      <c r="D52" s="297"/>
      <c r="E52" s="297"/>
      <c r="F52" s="96"/>
      <c r="G52" s="111"/>
      <c r="H52" s="300"/>
      <c r="I52" s="300"/>
      <c r="J52" s="300"/>
      <c r="K52" s="300"/>
      <c r="L52" s="300"/>
      <c r="M52" s="316"/>
      <c r="N52" s="342"/>
      <c r="O52" s="55"/>
    </row>
    <row r="53" spans="1:15" ht="15.95" hidden="1" customHeight="1" x14ac:dyDescent="0.25">
      <c r="A53" s="310"/>
      <c r="B53" s="313"/>
      <c r="C53" s="313"/>
      <c r="D53" s="297"/>
      <c r="E53" s="297"/>
      <c r="F53" s="96"/>
      <c r="G53" s="111"/>
      <c r="H53" s="300"/>
      <c r="I53" s="300"/>
      <c r="J53" s="300"/>
      <c r="K53" s="300"/>
      <c r="L53" s="300"/>
      <c r="M53" s="316"/>
      <c r="N53" s="342"/>
      <c r="O53" s="55"/>
    </row>
    <row r="54" spans="1:15" ht="15" hidden="1" customHeight="1" x14ac:dyDescent="0.25">
      <c r="A54" s="310"/>
      <c r="B54" s="313"/>
      <c r="C54" s="313"/>
      <c r="D54" s="297"/>
      <c r="E54" s="297"/>
      <c r="F54" s="96"/>
      <c r="G54" s="111"/>
      <c r="H54" s="300"/>
      <c r="I54" s="300"/>
      <c r="J54" s="300"/>
      <c r="K54" s="300"/>
      <c r="L54" s="300"/>
      <c r="M54" s="316"/>
      <c r="N54" s="342"/>
      <c r="O54" s="55"/>
    </row>
    <row r="55" spans="1:15" ht="15" hidden="1" x14ac:dyDescent="0.25">
      <c r="A55" s="310"/>
      <c r="B55" s="313"/>
      <c r="C55" s="313"/>
      <c r="D55" s="297"/>
      <c r="E55" s="297"/>
      <c r="F55" s="96"/>
      <c r="G55" s="111"/>
      <c r="H55" s="300"/>
      <c r="I55" s="300"/>
      <c r="J55" s="300"/>
      <c r="K55" s="300"/>
      <c r="L55" s="300"/>
      <c r="M55" s="316"/>
      <c r="N55" s="342"/>
      <c r="O55" s="55"/>
    </row>
    <row r="56" spans="1:15" ht="15" hidden="1" x14ac:dyDescent="0.25">
      <c r="A56" s="310"/>
      <c r="B56" s="313"/>
      <c r="C56" s="313"/>
      <c r="D56" s="297"/>
      <c r="E56" s="297"/>
      <c r="F56" s="96"/>
      <c r="G56" s="111"/>
      <c r="H56" s="300"/>
      <c r="I56" s="300"/>
      <c r="J56" s="300"/>
      <c r="K56" s="300"/>
      <c r="L56" s="300"/>
      <c r="M56" s="316"/>
      <c r="N56" s="342"/>
      <c r="O56" s="55"/>
    </row>
    <row r="57" spans="1:15" ht="15.75" hidden="1" thickBot="1" x14ac:dyDescent="0.3">
      <c r="A57" s="311"/>
      <c r="B57" s="314"/>
      <c r="C57" s="314"/>
      <c r="D57" s="298"/>
      <c r="E57" s="298"/>
      <c r="F57" s="117"/>
      <c r="G57" s="122"/>
      <c r="H57" s="301"/>
      <c r="I57" s="301"/>
      <c r="J57" s="301"/>
      <c r="K57" s="301"/>
      <c r="L57" s="301"/>
      <c r="M57" s="317"/>
      <c r="N57" s="353"/>
      <c r="O57" s="55"/>
    </row>
    <row r="58" spans="1:15" ht="14.45" hidden="1" customHeight="1" x14ac:dyDescent="0.25">
      <c r="A58" s="309"/>
      <c r="B58" s="312"/>
      <c r="C58" s="312"/>
      <c r="D58" s="296"/>
      <c r="E58" s="296"/>
      <c r="F58" s="120"/>
      <c r="G58" s="121"/>
      <c r="H58" s="299" t="s">
        <v>107</v>
      </c>
      <c r="I58" s="307" t="e">
        <f>VLOOKUP(H58,Probabilidad!$C$4:$D$8,2,0)</f>
        <v>#N/A</v>
      </c>
      <c r="J58" s="299" t="s">
        <v>73</v>
      </c>
      <c r="K58" s="307" t="str">
        <f>VLOOKUP(J58,'Impacto Corrupción'!$C$5:$F$7,3,0)</f>
        <v>Mayor</v>
      </c>
      <c r="L58" s="307" t="e">
        <f>VLOOKUP('Identificación de Riesgos'!I58:I67,Probabilidad!$A$4:$B$8,2,0)</f>
        <v>#N/A</v>
      </c>
      <c r="M58" s="340" t="str">
        <f t="shared" ref="M58" si="3">K58</f>
        <v>Mayor</v>
      </c>
      <c r="N58" s="341" t="e">
        <f>VLOOKUP(L58,$R$73:$W$77,MATCH(M58,$R$72:$U$72,0),0)</f>
        <v>#N/A</v>
      </c>
      <c r="O58" s="55"/>
    </row>
    <row r="59" spans="1:15" ht="15" hidden="1" x14ac:dyDescent="0.25">
      <c r="A59" s="310"/>
      <c r="B59" s="313"/>
      <c r="C59" s="313"/>
      <c r="D59" s="297"/>
      <c r="E59" s="297"/>
      <c r="F59" s="96"/>
      <c r="G59" s="111"/>
      <c r="H59" s="300"/>
      <c r="I59" s="300"/>
      <c r="J59" s="300"/>
      <c r="K59" s="300"/>
      <c r="L59" s="300"/>
      <c r="M59" s="316"/>
      <c r="N59" s="342"/>
      <c r="O59" s="55"/>
    </row>
    <row r="60" spans="1:15" ht="15" hidden="1" x14ac:dyDescent="0.25">
      <c r="A60" s="310"/>
      <c r="B60" s="313"/>
      <c r="C60" s="313"/>
      <c r="D60" s="297"/>
      <c r="E60" s="297"/>
      <c r="F60" s="96"/>
      <c r="G60" s="111"/>
      <c r="H60" s="300"/>
      <c r="I60" s="300"/>
      <c r="J60" s="300"/>
      <c r="K60" s="300"/>
      <c r="L60" s="300"/>
      <c r="M60" s="316"/>
      <c r="N60" s="342"/>
      <c r="O60" s="55"/>
    </row>
    <row r="61" spans="1:15" ht="15" hidden="1" x14ac:dyDescent="0.25">
      <c r="A61" s="310"/>
      <c r="B61" s="313"/>
      <c r="C61" s="313"/>
      <c r="D61" s="297"/>
      <c r="E61" s="297"/>
      <c r="F61" s="96"/>
      <c r="G61" s="111"/>
      <c r="H61" s="300"/>
      <c r="I61" s="300"/>
      <c r="J61" s="300"/>
      <c r="K61" s="300"/>
      <c r="L61" s="300"/>
      <c r="M61" s="316"/>
      <c r="N61" s="342"/>
      <c r="O61" s="55"/>
    </row>
    <row r="62" spans="1:15" ht="15" hidden="1" x14ac:dyDescent="0.25">
      <c r="A62" s="310"/>
      <c r="B62" s="313"/>
      <c r="C62" s="313"/>
      <c r="D62" s="297"/>
      <c r="E62" s="297"/>
      <c r="F62" s="96"/>
      <c r="G62" s="111"/>
      <c r="H62" s="300"/>
      <c r="I62" s="300"/>
      <c r="J62" s="300"/>
      <c r="K62" s="300"/>
      <c r="L62" s="300"/>
      <c r="M62" s="316"/>
      <c r="N62" s="342"/>
      <c r="O62" s="55"/>
    </row>
    <row r="63" spans="1:15" ht="15.95" hidden="1" customHeight="1" x14ac:dyDescent="0.25">
      <c r="A63" s="310"/>
      <c r="B63" s="313"/>
      <c r="C63" s="313"/>
      <c r="D63" s="297"/>
      <c r="E63" s="297"/>
      <c r="F63" s="96"/>
      <c r="G63" s="111"/>
      <c r="H63" s="300"/>
      <c r="I63" s="300"/>
      <c r="J63" s="300"/>
      <c r="K63" s="300"/>
      <c r="L63" s="300"/>
      <c r="M63" s="316"/>
      <c r="N63" s="342"/>
      <c r="O63" s="55"/>
    </row>
    <row r="64" spans="1:15" ht="15" hidden="1" customHeight="1" x14ac:dyDescent="0.25">
      <c r="A64" s="310"/>
      <c r="B64" s="313"/>
      <c r="C64" s="313"/>
      <c r="D64" s="297"/>
      <c r="E64" s="297"/>
      <c r="F64" s="96"/>
      <c r="G64" s="111"/>
      <c r="H64" s="300"/>
      <c r="I64" s="300"/>
      <c r="J64" s="300"/>
      <c r="K64" s="300"/>
      <c r="L64" s="300"/>
      <c r="M64" s="316"/>
      <c r="N64" s="342"/>
      <c r="O64" s="55"/>
    </row>
    <row r="65" spans="1:25" ht="15" hidden="1" x14ac:dyDescent="0.25">
      <c r="A65" s="310"/>
      <c r="B65" s="313"/>
      <c r="C65" s="313"/>
      <c r="D65" s="297"/>
      <c r="E65" s="297"/>
      <c r="F65" s="96"/>
      <c r="G65" s="111"/>
      <c r="H65" s="300"/>
      <c r="I65" s="300"/>
      <c r="J65" s="300"/>
      <c r="K65" s="300"/>
      <c r="L65" s="300"/>
      <c r="M65" s="316"/>
      <c r="N65" s="342"/>
      <c r="O65" s="55"/>
    </row>
    <row r="66" spans="1:25" ht="15" hidden="1" x14ac:dyDescent="0.25">
      <c r="A66" s="310"/>
      <c r="B66" s="313"/>
      <c r="C66" s="313"/>
      <c r="D66" s="297"/>
      <c r="E66" s="297"/>
      <c r="F66" s="96"/>
      <c r="G66" s="111"/>
      <c r="H66" s="300"/>
      <c r="I66" s="300"/>
      <c r="J66" s="300"/>
      <c r="K66" s="300"/>
      <c r="L66" s="300"/>
      <c r="M66" s="316"/>
      <c r="N66" s="342"/>
      <c r="O66" s="55"/>
    </row>
    <row r="67" spans="1:25" ht="15.75" hidden="1" thickBot="1" x14ac:dyDescent="0.3">
      <c r="A67" s="311"/>
      <c r="B67" s="314"/>
      <c r="C67" s="314"/>
      <c r="D67" s="298"/>
      <c r="E67" s="298"/>
      <c r="F67" s="117"/>
      <c r="G67" s="122"/>
      <c r="H67" s="301"/>
      <c r="I67" s="301"/>
      <c r="J67" s="301"/>
      <c r="K67" s="301"/>
      <c r="L67" s="301"/>
      <c r="M67" s="317"/>
      <c r="N67" s="353"/>
      <c r="O67" s="55"/>
    </row>
    <row r="69" spans="1:25" ht="18.75" hidden="1" customHeight="1" x14ac:dyDescent="0.25"/>
    <row r="70" spans="1:25" ht="18.75" hidden="1" customHeight="1" x14ac:dyDescent="0.25"/>
    <row r="71" spans="1:25" ht="18.75" hidden="1" customHeight="1" x14ac:dyDescent="0.25">
      <c r="R71" s="23"/>
    </row>
    <row r="72" spans="1:25" ht="18.75" customHeight="1" thickBot="1" x14ac:dyDescent="0.3">
      <c r="S72" s="21" t="s">
        <v>70</v>
      </c>
      <c r="T72" s="21" t="s">
        <v>78</v>
      </c>
      <c r="U72" s="21" t="s">
        <v>79</v>
      </c>
      <c r="W72"/>
      <c r="X72"/>
      <c r="Y72"/>
    </row>
    <row r="73" spans="1:25" ht="18.75" customHeight="1" thickBot="1" x14ac:dyDescent="0.3">
      <c r="P73" s="304" t="s">
        <v>108</v>
      </c>
      <c r="Q73" s="66" t="s">
        <v>40</v>
      </c>
      <c r="R73" s="84" t="s">
        <v>40</v>
      </c>
      <c r="S73" s="81" t="s">
        <v>109</v>
      </c>
      <c r="T73" s="81" t="s">
        <v>109</v>
      </c>
      <c r="U73" s="81" t="s">
        <v>109</v>
      </c>
      <c r="W73"/>
      <c r="X73"/>
      <c r="Y73"/>
    </row>
    <row r="74" spans="1:25" ht="15" x14ac:dyDescent="0.25">
      <c r="P74" s="305"/>
      <c r="Q74" s="65" t="s">
        <v>37</v>
      </c>
      <c r="R74" s="84" t="s">
        <v>37</v>
      </c>
      <c r="S74" s="80" t="s">
        <v>110</v>
      </c>
      <c r="T74" s="81" t="s">
        <v>109</v>
      </c>
      <c r="U74" s="81" t="s">
        <v>109</v>
      </c>
      <c r="W74"/>
      <c r="X74"/>
      <c r="Y74"/>
    </row>
    <row r="75" spans="1:25" ht="15" x14ac:dyDescent="0.25">
      <c r="P75" s="305"/>
      <c r="Q75" s="64" t="s">
        <v>34</v>
      </c>
      <c r="R75" s="84" t="s">
        <v>34</v>
      </c>
      <c r="S75" s="80" t="s">
        <v>110</v>
      </c>
      <c r="T75" s="81" t="s">
        <v>109</v>
      </c>
      <c r="U75" s="81" t="s">
        <v>109</v>
      </c>
      <c r="W75"/>
      <c r="X75"/>
      <c r="Y75"/>
    </row>
    <row r="76" spans="1:25" ht="18.75" customHeight="1" x14ac:dyDescent="0.25">
      <c r="P76" s="305"/>
      <c r="Q76" s="62" t="s">
        <v>31</v>
      </c>
      <c r="R76" s="84" t="s">
        <v>31</v>
      </c>
      <c r="S76" s="24" t="s">
        <v>70</v>
      </c>
      <c r="T76" s="80" t="s">
        <v>110</v>
      </c>
      <c r="U76" s="81" t="s">
        <v>109</v>
      </c>
      <c r="W76"/>
      <c r="X76"/>
      <c r="Y76"/>
    </row>
    <row r="77" spans="1:25" ht="18.75" customHeight="1" thickBot="1" x14ac:dyDescent="0.3">
      <c r="P77" s="306"/>
      <c r="Q77" s="59" t="s">
        <v>28</v>
      </c>
      <c r="R77" s="84" t="s">
        <v>28</v>
      </c>
      <c r="S77" s="24" t="s">
        <v>70</v>
      </c>
      <c r="T77" s="80" t="s">
        <v>110</v>
      </c>
      <c r="U77" s="81" t="s">
        <v>109</v>
      </c>
      <c r="W77"/>
      <c r="X77"/>
      <c r="Y77"/>
    </row>
    <row r="78" spans="1:25" ht="18.75" customHeight="1" thickBot="1" x14ac:dyDescent="0.3">
      <c r="Q78" s="25"/>
      <c r="R78" s="25"/>
      <c r="S78" s="26"/>
      <c r="W78"/>
      <c r="X78"/>
      <c r="Y78"/>
    </row>
    <row r="79" spans="1:25" ht="18.75" customHeight="1" thickBot="1" x14ac:dyDescent="0.3">
      <c r="P79" s="25"/>
      <c r="Q79" s="25"/>
      <c r="R79" s="25"/>
      <c r="S79" s="180" t="s">
        <v>111</v>
      </c>
      <c r="T79" s="181" t="s">
        <v>112</v>
      </c>
      <c r="U79" s="182" t="s">
        <v>113</v>
      </c>
      <c r="W79"/>
      <c r="X79"/>
      <c r="Y79"/>
    </row>
    <row r="80" spans="1:25" ht="18.75" customHeight="1" thickBot="1" x14ac:dyDescent="0.3">
      <c r="P80" s="25"/>
      <c r="Q80" s="25"/>
      <c r="R80" s="25"/>
      <c r="S80" s="288" t="s">
        <v>114</v>
      </c>
      <c r="T80" s="289"/>
      <c r="U80" s="290"/>
    </row>
    <row r="81" spans="18:18" ht="18.75" customHeight="1" x14ac:dyDescent="0.25">
      <c r="R81" s="23"/>
    </row>
    <row r="82" spans="18:18" ht="18.75" customHeight="1" x14ac:dyDescent="0.25">
      <c r="R82" s="23"/>
    </row>
  </sheetData>
  <mergeCells count="85">
    <mergeCell ref="N58:N67"/>
    <mergeCell ref="I58:I67"/>
    <mergeCell ref="J58:J67"/>
    <mergeCell ref="K58:K67"/>
    <mergeCell ref="L58:L67"/>
    <mergeCell ref="M58:M67"/>
    <mergeCell ref="J48:J57"/>
    <mergeCell ref="K48:K57"/>
    <mergeCell ref="L48:L57"/>
    <mergeCell ref="M48:M57"/>
    <mergeCell ref="N48:N57"/>
    <mergeCell ref="A48:A57"/>
    <mergeCell ref="B48:B57"/>
    <mergeCell ref="C48:C57"/>
    <mergeCell ref="H48:H57"/>
    <mergeCell ref="I48:I57"/>
    <mergeCell ref="C38:C47"/>
    <mergeCell ref="A28:A37"/>
    <mergeCell ref="B28:B37"/>
    <mergeCell ref="C28:C37"/>
    <mergeCell ref="N18:N27"/>
    <mergeCell ref="I18:I27"/>
    <mergeCell ref="J18:J27"/>
    <mergeCell ref="K18:K27"/>
    <mergeCell ref="L18:L27"/>
    <mergeCell ref="M18:M27"/>
    <mergeCell ref="L28:L37"/>
    <mergeCell ref="M28:M37"/>
    <mergeCell ref="N28:N37"/>
    <mergeCell ref="M38:M47"/>
    <mergeCell ref="N38:N47"/>
    <mergeCell ref="H28:H37"/>
    <mergeCell ref="J38:J47"/>
    <mergeCell ref="K38:K47"/>
    <mergeCell ref="L38:L47"/>
    <mergeCell ref="H38:H47"/>
    <mergeCell ref="I38:I47"/>
    <mergeCell ref="Q3:W3"/>
    <mergeCell ref="A1:N3"/>
    <mergeCell ref="A6:C6"/>
    <mergeCell ref="A8:A17"/>
    <mergeCell ref="L8:L17"/>
    <mergeCell ref="M8:M17"/>
    <mergeCell ref="N8:N17"/>
    <mergeCell ref="B8:B17"/>
    <mergeCell ref="C8:C17"/>
    <mergeCell ref="O7:O11"/>
    <mergeCell ref="L6:L7"/>
    <mergeCell ref="M6:M7"/>
    <mergeCell ref="N6:N7"/>
    <mergeCell ref="D6:G6"/>
    <mergeCell ref="H8:H17"/>
    <mergeCell ref="K8:K17"/>
    <mergeCell ref="A58:A67"/>
    <mergeCell ref="B58:B67"/>
    <mergeCell ref="C58:C67"/>
    <mergeCell ref="E8:E17"/>
    <mergeCell ref="D8:D17"/>
    <mergeCell ref="D18:D27"/>
    <mergeCell ref="E18:E27"/>
    <mergeCell ref="D28:D37"/>
    <mergeCell ref="E28:E37"/>
    <mergeCell ref="D38:D47"/>
    <mergeCell ref="E38:E47"/>
    <mergeCell ref="A18:A27"/>
    <mergeCell ref="B18:B27"/>
    <mergeCell ref="C18:C27"/>
    <mergeCell ref="A38:A47"/>
    <mergeCell ref="B38:B47"/>
    <mergeCell ref="S80:U80"/>
    <mergeCell ref="H6:K6"/>
    <mergeCell ref="H7:I7"/>
    <mergeCell ref="J7:K7"/>
    <mergeCell ref="D48:D57"/>
    <mergeCell ref="E48:E57"/>
    <mergeCell ref="D58:D67"/>
    <mergeCell ref="E58:E67"/>
    <mergeCell ref="H18:H27"/>
    <mergeCell ref="J28:J37"/>
    <mergeCell ref="I28:I37"/>
    <mergeCell ref="P73:P77"/>
    <mergeCell ref="I8:I17"/>
    <mergeCell ref="J8:J17"/>
    <mergeCell ref="K28:K37"/>
    <mergeCell ref="H58:H67"/>
  </mergeCells>
  <conditionalFormatting sqref="I8:I67">
    <cfRule type="cellIs" dxfId="58" priority="235" operator="equal">
      <formula>0.2</formula>
    </cfRule>
    <cfRule type="cellIs" dxfId="57" priority="236" operator="equal">
      <formula>0.4</formula>
    </cfRule>
    <cfRule type="cellIs" dxfId="56" priority="237" operator="equal">
      <formula>0.6</formula>
    </cfRule>
    <cfRule type="cellIs" dxfId="55" priority="238" operator="equal">
      <formula>0.8</formula>
    </cfRule>
    <cfRule type="cellIs" dxfId="54" priority="239" operator="equal">
      <formula>1</formula>
    </cfRule>
  </conditionalFormatting>
  <conditionalFormatting sqref="K8:K67">
    <cfRule type="cellIs" dxfId="53" priority="15" operator="equal">
      <formula>0.2</formula>
    </cfRule>
    <cfRule type="cellIs" dxfId="52" priority="16" operator="equal">
      <formula>0.4</formula>
    </cfRule>
    <cfRule type="cellIs" dxfId="51" priority="17" operator="equal">
      <formula>0.6</formula>
    </cfRule>
    <cfRule type="cellIs" dxfId="50" priority="18" operator="equal">
      <formula>0.8</formula>
    </cfRule>
    <cfRule type="cellIs" dxfId="49" priority="19" operator="equal">
      <formula>1</formula>
    </cfRule>
  </conditionalFormatting>
  <conditionalFormatting sqref="L8:L67">
    <cfRule type="cellIs" dxfId="48" priority="10" operator="equal">
      <formula>"Rara vez"</formula>
    </cfRule>
    <cfRule type="cellIs" dxfId="47" priority="11" operator="equal">
      <formula>"Improbable"</formula>
    </cfRule>
    <cfRule type="cellIs" dxfId="46" priority="12" operator="equal">
      <formula>"Posible"</formula>
    </cfRule>
    <cfRule type="cellIs" dxfId="45" priority="13" operator="equal">
      <formula>"Probable"</formula>
    </cfRule>
    <cfRule type="cellIs" dxfId="44" priority="14" operator="equal">
      <formula>"Casi seguro"</formula>
    </cfRule>
  </conditionalFormatting>
  <conditionalFormatting sqref="M8:M67">
    <cfRule type="cellIs" dxfId="43" priority="5" operator="equal">
      <formula>"Leve"</formula>
    </cfRule>
    <cfRule type="cellIs" dxfId="42" priority="6" operator="equal">
      <formula>"Menor"</formula>
    </cfRule>
    <cfRule type="cellIs" dxfId="41" priority="7" operator="equal">
      <formula>"Moderado"</formula>
    </cfRule>
    <cfRule type="cellIs" dxfId="40" priority="8" operator="equal">
      <formula>"Mayor"</formula>
    </cfRule>
    <cfRule type="cellIs" dxfId="39" priority="9" operator="equal">
      <formula>"Catastrófico"</formula>
    </cfRule>
  </conditionalFormatting>
  <conditionalFormatting sqref="N8:N67">
    <cfRule type="cellIs" dxfId="38" priority="1" operator="equal">
      <formula>"Bajo"</formula>
    </cfRule>
    <cfRule type="cellIs" dxfId="37" priority="2" operator="equal">
      <formula>"Moderado"</formula>
    </cfRule>
    <cfRule type="cellIs" dxfId="36" priority="3" operator="equal">
      <formula>"Alto"</formula>
    </cfRule>
    <cfRule type="cellIs" dxfId="35" priority="4" operator="equal">
      <formula>"Extremo"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'Tablas de validación'!$B$54:$B$60</xm:f>
          </x14:formula1>
          <xm:sqref>E8:E27</xm:sqref>
        </x14:dataValidation>
        <x14:dataValidation type="list" allowBlank="1" showInputMessage="1" showErrorMessage="1" xr:uid="{00000000-0002-0000-0400-000001000000}">
          <x14:formula1>
            <xm:f>Probabilidad!$C$4:$C$8</xm:f>
          </x14:formula1>
          <xm:sqref>H8:H27</xm:sqref>
        </x14:dataValidation>
        <x14:dataValidation type="list" allowBlank="1" showInputMessage="1" showErrorMessage="1" xr:uid="{00000000-0002-0000-0400-000002000000}">
          <x14:formula1>
            <xm:f>'Impacto Corrupción'!$C$5:$C$7</xm:f>
          </x14:formula1>
          <xm:sqref>J8:J27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60"/>
  <sheetViews>
    <sheetView topLeftCell="D1" zoomScale="85" zoomScaleNormal="85" workbookViewId="0">
      <selection activeCell="I19" sqref="I19"/>
    </sheetView>
  </sheetViews>
  <sheetFormatPr baseColWidth="10" defaultColWidth="11.42578125" defaultRowHeight="15" x14ac:dyDescent="0.25"/>
  <cols>
    <col min="2" max="2" width="24.5703125"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2" spans="2:9" x14ac:dyDescent="0.25">
      <c r="B2" s="354" t="s">
        <v>115</v>
      </c>
      <c r="C2" s="354"/>
      <c r="D2" s="354"/>
      <c r="E2" s="354"/>
    </row>
    <row r="3" spans="2:9" x14ac:dyDescent="0.25">
      <c r="E3" s="35"/>
      <c r="F3" s="34" t="s">
        <v>116</v>
      </c>
      <c r="G3" s="34"/>
    </row>
    <row r="4" spans="2:9" x14ac:dyDescent="0.25">
      <c r="B4" s="39" t="s">
        <v>88</v>
      </c>
      <c r="C4" s="37" t="s">
        <v>117</v>
      </c>
      <c r="D4" s="75" t="s">
        <v>118</v>
      </c>
      <c r="E4" s="34" t="s">
        <v>119</v>
      </c>
      <c r="F4" s="34" t="s">
        <v>120</v>
      </c>
      <c r="G4" s="34" t="s">
        <v>121</v>
      </c>
    </row>
    <row r="5" spans="2:9" ht="30" x14ac:dyDescent="0.25">
      <c r="B5" s="33" t="s">
        <v>122</v>
      </c>
      <c r="C5" s="38" t="s">
        <v>123</v>
      </c>
      <c r="D5" s="40" t="s">
        <v>120</v>
      </c>
      <c r="E5" s="59" t="s">
        <v>124</v>
      </c>
      <c r="F5" s="71" t="s">
        <v>125</v>
      </c>
      <c r="G5" s="36" t="s">
        <v>126</v>
      </c>
    </row>
    <row r="6" spans="2:9" x14ac:dyDescent="0.25">
      <c r="B6" s="33" t="s">
        <v>127</v>
      </c>
      <c r="C6" s="38" t="s">
        <v>128</v>
      </c>
      <c r="D6" s="40" t="s">
        <v>121</v>
      </c>
      <c r="E6" s="62" t="s">
        <v>129</v>
      </c>
      <c r="F6" s="70" t="s">
        <v>130</v>
      </c>
      <c r="G6" s="36" t="s">
        <v>131</v>
      </c>
    </row>
    <row r="7" spans="2:9" ht="30" x14ac:dyDescent="0.25">
      <c r="B7" s="33" t="s">
        <v>132</v>
      </c>
      <c r="C7" s="38" t="s">
        <v>133</v>
      </c>
      <c r="E7" s="64" t="s">
        <v>134</v>
      </c>
      <c r="F7" s="72" t="s">
        <v>70</v>
      </c>
      <c r="G7" s="36" t="s">
        <v>135</v>
      </c>
    </row>
    <row r="8" spans="2:9" x14ac:dyDescent="0.25">
      <c r="B8" s="33" t="s">
        <v>136</v>
      </c>
      <c r="C8" s="38" t="s">
        <v>137</v>
      </c>
      <c r="E8" s="65" t="s">
        <v>138</v>
      </c>
      <c r="F8" s="73" t="s">
        <v>78</v>
      </c>
      <c r="G8" s="33"/>
    </row>
    <row r="9" spans="2:9" ht="15.75" thickBot="1" x14ac:dyDescent="0.3">
      <c r="C9" s="38" t="s">
        <v>139</v>
      </c>
      <c r="E9" s="66" t="s">
        <v>140</v>
      </c>
      <c r="F9" s="74" t="s">
        <v>79</v>
      </c>
      <c r="G9" s="33"/>
    </row>
    <row r="10" spans="2:9" x14ac:dyDescent="0.25">
      <c r="C10" s="38" t="s">
        <v>141</v>
      </c>
    </row>
    <row r="11" spans="2:9" x14ac:dyDescent="0.25">
      <c r="C11" s="38" t="s">
        <v>142</v>
      </c>
    </row>
    <row r="12" spans="2:9" x14ac:dyDescent="0.25">
      <c r="C12" s="38" t="s">
        <v>143</v>
      </c>
    </row>
    <row r="13" spans="2:9" x14ac:dyDescent="0.25">
      <c r="C13" s="38" t="s">
        <v>144</v>
      </c>
    </row>
    <row r="14" spans="2:9" x14ac:dyDescent="0.25">
      <c r="C14" s="38" t="s">
        <v>145</v>
      </c>
    </row>
    <row r="15" spans="2:9" ht="60" x14ac:dyDescent="0.25">
      <c r="C15" s="38" t="s">
        <v>146</v>
      </c>
    </row>
    <row r="16" spans="2:9" x14ac:dyDescent="0.25">
      <c r="C16" s="38" t="s">
        <v>147</v>
      </c>
      <c r="E16">
        <v>15</v>
      </c>
      <c r="F16">
        <v>15</v>
      </c>
      <c r="G16">
        <v>10</v>
      </c>
      <c r="I16" t="s">
        <v>148</v>
      </c>
    </row>
    <row r="17" spans="1:10" x14ac:dyDescent="0.25">
      <c r="C17" s="38" t="s">
        <v>149</v>
      </c>
      <c r="E17">
        <v>0</v>
      </c>
      <c r="F17">
        <v>10</v>
      </c>
      <c r="G17">
        <v>5</v>
      </c>
      <c r="I17" t="s">
        <v>126</v>
      </c>
    </row>
    <row r="18" spans="1:10" x14ac:dyDescent="0.25">
      <c r="C18" s="38" t="s">
        <v>150</v>
      </c>
      <c r="F18">
        <v>0</v>
      </c>
      <c r="G18">
        <v>0</v>
      </c>
      <c r="I18" t="s">
        <v>151</v>
      </c>
    </row>
    <row r="19" spans="1:10" x14ac:dyDescent="0.25">
      <c r="C19" s="38" t="s">
        <v>152</v>
      </c>
    </row>
    <row r="20" spans="1:10" x14ac:dyDescent="0.25">
      <c r="C20" s="38" t="s">
        <v>153</v>
      </c>
    </row>
    <row r="21" spans="1:10" x14ac:dyDescent="0.25">
      <c r="C21" s="38" t="s">
        <v>154</v>
      </c>
    </row>
    <row r="22" spans="1:10" x14ac:dyDescent="0.25">
      <c r="C22" s="38" t="s">
        <v>155</v>
      </c>
    </row>
    <row r="23" spans="1:10" ht="30" x14ac:dyDescent="0.25">
      <c r="C23" s="38" t="s">
        <v>156</v>
      </c>
    </row>
    <row r="26" spans="1:10" x14ac:dyDescent="0.25">
      <c r="B26" s="354" t="s">
        <v>157</v>
      </c>
      <c r="C26" s="354"/>
      <c r="D26" s="354"/>
      <c r="E26" s="354"/>
      <c r="F26" s="354"/>
      <c r="G26" s="354"/>
      <c r="H26" s="354"/>
    </row>
    <row r="27" spans="1:10" x14ac:dyDescent="0.25">
      <c r="B27" t="s">
        <v>158</v>
      </c>
      <c r="C27" t="s">
        <v>159</v>
      </c>
      <c r="E27" t="s">
        <v>160</v>
      </c>
      <c r="F27" t="s">
        <v>161</v>
      </c>
      <c r="H27" s="83" t="s">
        <v>162</v>
      </c>
      <c r="I27" s="83" t="s">
        <v>163</v>
      </c>
      <c r="J27" s="83" t="s">
        <v>164</v>
      </c>
    </row>
    <row r="28" spans="1:10" x14ac:dyDescent="0.25">
      <c r="A28" s="355" t="s">
        <v>108</v>
      </c>
      <c r="B28" t="s">
        <v>165</v>
      </c>
      <c r="C28" s="82">
        <v>0.25</v>
      </c>
      <c r="E28" t="s">
        <v>166</v>
      </c>
      <c r="F28" s="82">
        <v>0.25</v>
      </c>
      <c r="H28" t="s">
        <v>167</v>
      </c>
      <c r="I28" t="s">
        <v>168</v>
      </c>
      <c r="J28" t="s">
        <v>169</v>
      </c>
    </row>
    <row r="29" spans="1:10" x14ac:dyDescent="0.25">
      <c r="A29" s="355"/>
      <c r="B29" t="s">
        <v>170</v>
      </c>
      <c r="C29" s="82">
        <v>0.15</v>
      </c>
      <c r="E29" t="s">
        <v>171</v>
      </c>
      <c r="F29" s="82">
        <v>0.15</v>
      </c>
      <c r="H29" t="s">
        <v>172</v>
      </c>
      <c r="I29" t="s">
        <v>173</v>
      </c>
      <c r="J29" t="s">
        <v>174</v>
      </c>
    </row>
    <row r="30" spans="1:10" x14ac:dyDescent="0.25">
      <c r="A30" t="s">
        <v>114</v>
      </c>
      <c r="B30" t="s">
        <v>175</v>
      </c>
      <c r="C30" s="82">
        <v>0.1</v>
      </c>
    </row>
    <row r="31" spans="1:10" ht="26.1" customHeight="1" x14ac:dyDescent="0.25">
      <c r="B31" t="s">
        <v>176</v>
      </c>
      <c r="C31" t="s">
        <v>177</v>
      </c>
    </row>
    <row r="32" spans="1:10" x14ac:dyDescent="0.25">
      <c r="B32" t="s">
        <v>158</v>
      </c>
    </row>
    <row r="33" spans="2:4" x14ac:dyDescent="0.25">
      <c r="B33" t="s">
        <v>108</v>
      </c>
    </row>
    <row r="34" spans="2:4" x14ac:dyDescent="0.25">
      <c r="B34" t="s">
        <v>114</v>
      </c>
    </row>
    <row r="39" spans="2:4" x14ac:dyDescent="0.25">
      <c r="B39" s="118" t="s">
        <v>178</v>
      </c>
      <c r="C39" s="118" t="s">
        <v>179</v>
      </c>
      <c r="D39" s="118" t="s">
        <v>180</v>
      </c>
    </row>
    <row r="40" spans="2:4" ht="72" x14ac:dyDescent="0.25">
      <c r="B40" s="54" t="s">
        <v>4</v>
      </c>
      <c r="C40" s="54" t="s">
        <v>10</v>
      </c>
      <c r="D40" s="54" t="s">
        <v>17</v>
      </c>
    </row>
    <row r="41" spans="2:4" ht="84" x14ac:dyDescent="0.25">
      <c r="B41" s="54" t="s">
        <v>181</v>
      </c>
      <c r="C41" s="54" t="s">
        <v>11</v>
      </c>
      <c r="D41" s="54" t="s">
        <v>18</v>
      </c>
    </row>
    <row r="42" spans="2:4" ht="60" x14ac:dyDescent="0.25">
      <c r="B42" s="54" t="s">
        <v>5</v>
      </c>
      <c r="C42" s="54" t="s">
        <v>12</v>
      </c>
      <c r="D42" s="54" t="s">
        <v>19</v>
      </c>
    </row>
    <row r="43" spans="2:4" ht="71.25" customHeight="1" x14ac:dyDescent="0.25">
      <c r="B43" s="54" t="s">
        <v>6</v>
      </c>
      <c r="C43" s="54" t="s">
        <v>13</v>
      </c>
      <c r="D43" s="54" t="s">
        <v>20</v>
      </c>
    </row>
    <row r="44" spans="2:4" ht="114" customHeight="1" x14ac:dyDescent="0.25">
      <c r="B44" s="54" t="s">
        <v>7</v>
      </c>
      <c r="C44" s="54" t="s">
        <v>14</v>
      </c>
      <c r="D44" s="54" t="s">
        <v>21</v>
      </c>
    </row>
    <row r="45" spans="2:4" ht="60" x14ac:dyDescent="0.25">
      <c r="B45" s="54" t="s">
        <v>8</v>
      </c>
      <c r="C45" s="54" t="s">
        <v>15</v>
      </c>
      <c r="D45" s="54" t="s">
        <v>22</v>
      </c>
    </row>
    <row r="46" spans="2:4" x14ac:dyDescent="0.25">
      <c r="C46" s="1"/>
      <c r="D46" s="53"/>
    </row>
    <row r="47" spans="2:4" x14ac:dyDescent="0.25">
      <c r="B47" s="1"/>
      <c r="C47" s="1"/>
      <c r="D47" s="53"/>
    </row>
    <row r="48" spans="2:4" x14ac:dyDescent="0.25">
      <c r="B48" s="53" t="s">
        <v>182</v>
      </c>
      <c r="C48" s="1"/>
      <c r="D48" s="53"/>
    </row>
    <row r="49" spans="2:4" x14ac:dyDescent="0.25">
      <c r="B49" s="1" t="s">
        <v>183</v>
      </c>
      <c r="C49" s="1"/>
      <c r="D49" s="53"/>
    </row>
    <row r="50" spans="2:4" x14ac:dyDescent="0.25">
      <c r="B50" s="1" t="s">
        <v>184</v>
      </c>
      <c r="C50" s="1"/>
      <c r="D50" s="1"/>
    </row>
    <row r="53" spans="2:4" x14ac:dyDescent="0.25">
      <c r="B53" s="118" t="s">
        <v>185</v>
      </c>
      <c r="C53" s="119" t="s">
        <v>186</v>
      </c>
    </row>
    <row r="54" spans="2:4" x14ac:dyDescent="0.25">
      <c r="B54" t="s">
        <v>187</v>
      </c>
      <c r="C54" t="s">
        <v>188</v>
      </c>
    </row>
    <row r="55" spans="2:4" x14ac:dyDescent="0.25">
      <c r="B55" t="s">
        <v>189</v>
      </c>
      <c r="C55" t="s">
        <v>190</v>
      </c>
    </row>
    <row r="56" spans="2:4" x14ac:dyDescent="0.25">
      <c r="B56" t="s">
        <v>100</v>
      </c>
      <c r="C56" t="s">
        <v>191</v>
      </c>
    </row>
    <row r="57" spans="2:4" x14ac:dyDescent="0.25">
      <c r="B57" t="s">
        <v>192</v>
      </c>
      <c r="C57" t="s">
        <v>193</v>
      </c>
    </row>
    <row r="58" spans="2:4" x14ac:dyDescent="0.25">
      <c r="B58" t="s">
        <v>194</v>
      </c>
      <c r="C58" t="s">
        <v>195</v>
      </c>
    </row>
    <row r="59" spans="2:4" x14ac:dyDescent="0.25">
      <c r="B59" t="s">
        <v>196</v>
      </c>
      <c r="C59" t="s">
        <v>190</v>
      </c>
    </row>
    <row r="60" spans="2:4" x14ac:dyDescent="0.25">
      <c r="B60" t="s">
        <v>197</v>
      </c>
      <c r="C60" s="53"/>
    </row>
  </sheetData>
  <mergeCells count="3">
    <mergeCell ref="B2:E2"/>
    <mergeCell ref="B26:H26"/>
    <mergeCell ref="A28:A2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D46"/>
  <sheetViews>
    <sheetView showGridLines="0" zoomScale="80" zoomScaleNormal="80" workbookViewId="0">
      <selection sqref="A1:A3"/>
    </sheetView>
  </sheetViews>
  <sheetFormatPr baseColWidth="10" defaultColWidth="11.42578125" defaultRowHeight="14.25" x14ac:dyDescent="0.2"/>
  <cols>
    <col min="1" max="1" width="26.7109375" style="57" customWidth="1"/>
    <col min="2" max="2" width="39.140625" style="57" customWidth="1"/>
    <col min="3" max="3" width="48.7109375" style="57" customWidth="1"/>
    <col min="4" max="4" width="44.7109375" style="141" customWidth="1"/>
    <col min="5" max="5" width="4.28515625" style="57" customWidth="1"/>
    <col min="6" max="6" width="33.7109375" style="141" customWidth="1"/>
    <col min="7" max="7" width="37.85546875" style="141" customWidth="1"/>
    <col min="8" max="8" width="51.28515625" style="141" customWidth="1"/>
    <col min="9" max="9" width="52.7109375" style="141" customWidth="1"/>
    <col min="10" max="10" width="47.7109375" style="141" customWidth="1"/>
    <col min="11" max="11" width="62.140625" style="141" customWidth="1"/>
    <col min="12" max="12" width="47" style="141" customWidth="1"/>
    <col min="13" max="13" width="9.140625" style="57" customWidth="1"/>
    <col min="14" max="14" width="21.85546875" style="57" customWidth="1"/>
    <col min="15" max="15" width="6.7109375" style="57" customWidth="1"/>
    <col min="16" max="16" width="78.140625" style="57" customWidth="1"/>
    <col min="17" max="17" width="7.85546875" style="58" customWidth="1"/>
    <col min="18" max="18" width="28.5703125" style="58" bestFit="1" customWidth="1"/>
    <col min="19" max="19" width="15.42578125" style="58" customWidth="1"/>
    <col min="20" max="20" width="25.140625" style="57" bestFit="1" customWidth="1"/>
    <col min="21" max="21" width="7.140625" style="57" customWidth="1"/>
    <col min="22" max="22" width="19.5703125" style="57" bestFit="1" customWidth="1"/>
    <col min="23" max="23" width="23.140625" style="57" customWidth="1"/>
    <col min="24" max="24" width="7.7109375" style="57" customWidth="1"/>
    <col min="25" max="25" width="20.28515625" style="57" customWidth="1"/>
    <col min="26" max="26" width="19.140625" style="57" customWidth="1"/>
    <col min="27" max="27" width="16.5703125" style="57" customWidth="1"/>
    <col min="28" max="28" width="11.42578125" style="57"/>
    <col min="29" max="29" width="0" style="57" hidden="1" customWidth="1"/>
    <col min="30" max="37" width="11.42578125" style="57" hidden="1" customWidth="1"/>
    <col min="38" max="38" width="17.28515625" style="57" hidden="1" customWidth="1"/>
    <col min="39" max="39" width="0" style="57" hidden="1" customWidth="1"/>
    <col min="40" max="40" width="12.28515625" style="57" hidden="1" customWidth="1"/>
    <col min="41" max="41" width="15.140625" style="57" hidden="1" customWidth="1"/>
    <col min="42" max="42" width="17.5703125" style="57" hidden="1" customWidth="1"/>
    <col min="43" max="43" width="12.5703125" style="57" hidden="1" customWidth="1"/>
    <col min="44" max="44" width="8.85546875" style="57" hidden="1" customWidth="1"/>
    <col min="45" max="45" width="23.85546875" style="57" hidden="1" customWidth="1"/>
    <col min="46" max="46" width="11.42578125" style="57"/>
    <col min="47" max="47" width="19" style="57" bestFit="1" customWidth="1"/>
    <col min="48" max="48" width="16.140625" style="57" bestFit="1" customWidth="1"/>
    <col min="49" max="49" width="16.7109375" style="57" bestFit="1" customWidth="1"/>
    <col min="50" max="50" width="21.28515625" style="57" bestFit="1" customWidth="1"/>
    <col min="51" max="16384" width="11.42578125" style="57"/>
  </cols>
  <sheetData>
    <row r="1" spans="1:108" ht="17.25" customHeight="1" x14ac:dyDescent="0.25">
      <c r="A1" s="356"/>
      <c r="B1" s="331" t="s">
        <v>198</v>
      </c>
      <c r="C1" s="358"/>
      <c r="D1" s="358"/>
      <c r="F1" s="129"/>
      <c r="G1" s="129"/>
      <c r="H1" s="129"/>
      <c r="I1" s="126" t="s">
        <v>199</v>
      </c>
      <c r="J1" s="129"/>
      <c r="K1" s="129"/>
      <c r="L1" s="126" t="s">
        <v>200</v>
      </c>
      <c r="N1" s="125" t="s">
        <v>201</v>
      </c>
      <c r="P1" s="131" t="s">
        <v>202</v>
      </c>
      <c r="S1" s="125" t="s">
        <v>203</v>
      </c>
      <c r="V1" s="125" t="s">
        <v>203</v>
      </c>
      <c r="AD1" s="126">
        <v>15</v>
      </c>
      <c r="AE1" s="126">
        <v>15</v>
      </c>
      <c r="AF1" s="126">
        <v>15</v>
      </c>
      <c r="AG1" s="126">
        <v>15</v>
      </c>
      <c r="AH1" s="126">
        <v>15</v>
      </c>
      <c r="AI1" s="126">
        <v>15</v>
      </c>
      <c r="AJ1" s="126">
        <v>10</v>
      </c>
      <c r="AL1" s="125" t="s">
        <v>148</v>
      </c>
      <c r="AM1" s="128"/>
      <c r="AN1" s="132"/>
      <c r="AO1" s="132" t="s">
        <v>148</v>
      </c>
      <c r="AP1" s="132" t="s">
        <v>126</v>
      </c>
      <c r="AQ1" s="132" t="s">
        <v>151</v>
      </c>
      <c r="AR1" s="132">
        <v>0</v>
      </c>
      <c r="AS1" s="133"/>
    </row>
    <row r="2" spans="1:108" ht="29.25" x14ac:dyDescent="0.25">
      <c r="A2" s="357"/>
      <c r="B2" s="358"/>
      <c r="C2" s="358"/>
      <c r="D2" s="358"/>
      <c r="F2" s="126" t="s">
        <v>204</v>
      </c>
      <c r="G2" s="126" t="s">
        <v>205</v>
      </c>
      <c r="H2" s="126" t="s">
        <v>206</v>
      </c>
      <c r="I2" s="126" t="s">
        <v>207</v>
      </c>
      <c r="J2" s="126" t="s">
        <v>208</v>
      </c>
      <c r="K2" s="126" t="s">
        <v>209</v>
      </c>
      <c r="L2" s="126" t="s">
        <v>210</v>
      </c>
      <c r="N2" s="126" t="s">
        <v>211</v>
      </c>
      <c r="P2" s="131" t="s">
        <v>212</v>
      </c>
      <c r="S2" s="126" t="s">
        <v>213</v>
      </c>
      <c r="V2" s="126" t="s">
        <v>214</v>
      </c>
      <c r="AD2" s="126">
        <v>0</v>
      </c>
      <c r="AE2" s="126">
        <v>0</v>
      </c>
      <c r="AF2" s="126">
        <v>0</v>
      </c>
      <c r="AG2" s="126">
        <v>10</v>
      </c>
      <c r="AH2" s="126">
        <v>0</v>
      </c>
      <c r="AI2" s="126">
        <v>0</v>
      </c>
      <c r="AJ2" s="126">
        <v>5</v>
      </c>
      <c r="AL2" s="125" t="s">
        <v>126</v>
      </c>
      <c r="AN2" s="132" t="s">
        <v>148</v>
      </c>
      <c r="AO2" s="125" t="s">
        <v>148</v>
      </c>
      <c r="AP2" s="125" t="s">
        <v>126</v>
      </c>
      <c r="AQ2" s="125" t="s">
        <v>151</v>
      </c>
      <c r="AR2" s="134">
        <v>0</v>
      </c>
      <c r="AS2" s="133"/>
    </row>
    <row r="3" spans="1:108" ht="29.25" customHeight="1" x14ac:dyDescent="0.25">
      <c r="A3" s="357"/>
      <c r="B3" s="358"/>
      <c r="C3" s="358"/>
      <c r="D3" s="358"/>
      <c r="F3" s="135" t="s">
        <v>215</v>
      </c>
      <c r="G3" s="136" t="s">
        <v>216</v>
      </c>
      <c r="H3" s="136" t="s">
        <v>217</v>
      </c>
      <c r="I3" s="136" t="s">
        <v>218</v>
      </c>
      <c r="J3" s="136" t="s">
        <v>219</v>
      </c>
      <c r="K3" s="136" t="s">
        <v>220</v>
      </c>
      <c r="L3" s="136" t="s">
        <v>221</v>
      </c>
      <c r="N3" s="125" t="s">
        <v>222</v>
      </c>
      <c r="P3" s="131" t="s">
        <v>223</v>
      </c>
      <c r="S3" s="125" t="s">
        <v>224</v>
      </c>
      <c r="V3" s="125" t="s">
        <v>225</v>
      </c>
      <c r="AD3" s="136"/>
      <c r="AE3" s="136"/>
      <c r="AF3" s="125"/>
      <c r="AG3" s="125">
        <v>0</v>
      </c>
      <c r="AH3" s="137"/>
      <c r="AI3" s="137"/>
      <c r="AJ3" s="137">
        <v>0</v>
      </c>
      <c r="AL3" s="125" t="s">
        <v>151</v>
      </c>
      <c r="AN3" s="132" t="s">
        <v>126</v>
      </c>
      <c r="AO3" s="125" t="s">
        <v>126</v>
      </c>
      <c r="AP3" s="125" t="s">
        <v>126</v>
      </c>
      <c r="AQ3" s="125" t="s">
        <v>151</v>
      </c>
      <c r="AR3" s="134">
        <v>0</v>
      </c>
      <c r="AS3" s="133"/>
    </row>
    <row r="4" spans="1:108" ht="28.5" customHeight="1" thickBot="1" x14ac:dyDescent="0.3">
      <c r="A4" s="138"/>
      <c r="B4" s="139"/>
      <c r="C4" s="139"/>
      <c r="D4" s="138"/>
      <c r="F4" s="359" t="s">
        <v>226</v>
      </c>
      <c r="G4" s="360"/>
      <c r="H4" s="360"/>
      <c r="I4" s="360"/>
      <c r="J4" s="360"/>
      <c r="K4" s="360"/>
      <c r="L4" s="360"/>
      <c r="M4" s="360"/>
      <c r="N4" s="360"/>
      <c r="P4" s="200" t="s">
        <v>227</v>
      </c>
      <c r="Q4" s="57"/>
      <c r="R4" s="360" t="s">
        <v>228</v>
      </c>
      <c r="S4" s="360"/>
      <c r="T4" s="360"/>
      <c r="V4" s="360" t="s">
        <v>229</v>
      </c>
      <c r="W4" s="360"/>
      <c r="AL4" s="125">
        <v>0</v>
      </c>
      <c r="AN4" s="132" t="s">
        <v>151</v>
      </c>
      <c r="AO4" s="125" t="s">
        <v>151</v>
      </c>
      <c r="AP4" s="125" t="s">
        <v>151</v>
      </c>
      <c r="AQ4" s="125" t="s">
        <v>151</v>
      </c>
      <c r="AR4" s="96">
        <v>0</v>
      </c>
      <c r="AS4" s="138"/>
      <c r="AU4" s="140"/>
      <c r="AV4" s="132" t="s">
        <v>126</v>
      </c>
      <c r="AW4" s="132" t="s">
        <v>131</v>
      </c>
      <c r="AX4" s="132" t="s">
        <v>135</v>
      </c>
    </row>
    <row r="5" spans="1:108" ht="37.5" customHeight="1" thickBot="1" x14ac:dyDescent="0.25">
      <c r="A5" s="195"/>
      <c r="B5" s="195"/>
      <c r="C5" s="195"/>
      <c r="D5" s="196"/>
      <c r="E5" s="195"/>
      <c r="F5" s="365" t="s">
        <v>230</v>
      </c>
      <c r="G5" s="361"/>
      <c r="H5" s="202" t="s">
        <v>231</v>
      </c>
      <c r="I5" s="202" t="s">
        <v>232</v>
      </c>
      <c r="J5" s="202" t="s">
        <v>233</v>
      </c>
      <c r="K5" s="202" t="s">
        <v>234</v>
      </c>
      <c r="L5" s="202" t="s">
        <v>235</v>
      </c>
      <c r="M5" s="312" t="s">
        <v>236</v>
      </c>
      <c r="N5" s="363" t="s">
        <v>237</v>
      </c>
      <c r="O5" s="195"/>
      <c r="P5" s="381" t="s">
        <v>237</v>
      </c>
      <c r="Q5" s="156"/>
      <c r="R5" s="383" t="s">
        <v>237</v>
      </c>
      <c r="S5" s="361" t="s">
        <v>238</v>
      </c>
      <c r="T5" s="363" t="s">
        <v>239</v>
      </c>
      <c r="U5" s="195"/>
      <c r="V5" s="365" t="s">
        <v>238</v>
      </c>
      <c r="W5" s="363" t="s">
        <v>237</v>
      </c>
      <c r="AA5" s="57" t="s">
        <v>240</v>
      </c>
      <c r="AN5" s="132">
        <v>0</v>
      </c>
      <c r="AO5" s="125">
        <v>0</v>
      </c>
      <c r="AP5" s="125">
        <v>0</v>
      </c>
      <c r="AQ5" s="125">
        <v>0</v>
      </c>
      <c r="AR5" s="125">
        <v>0</v>
      </c>
      <c r="AU5" s="142" t="s">
        <v>241</v>
      </c>
      <c r="AV5" s="143" t="s">
        <v>242</v>
      </c>
      <c r="AW5" s="143" t="s">
        <v>242</v>
      </c>
      <c r="AX5" s="143" t="s">
        <v>242</v>
      </c>
    </row>
    <row r="6" spans="1:108" ht="82.5" customHeight="1" thickBot="1" x14ac:dyDescent="0.25">
      <c r="A6" s="201" t="s">
        <v>81</v>
      </c>
      <c r="B6" s="202" t="s">
        <v>243</v>
      </c>
      <c r="C6" s="202" t="s">
        <v>92</v>
      </c>
      <c r="D6" s="203" t="s">
        <v>244</v>
      </c>
      <c r="E6" s="195"/>
      <c r="F6" s="201" t="s">
        <v>245</v>
      </c>
      <c r="G6" s="202" t="s">
        <v>246</v>
      </c>
      <c r="H6" s="202" t="s">
        <v>247</v>
      </c>
      <c r="I6" s="202" t="s">
        <v>248</v>
      </c>
      <c r="J6" s="202" t="s">
        <v>249</v>
      </c>
      <c r="K6" s="202" t="s">
        <v>250</v>
      </c>
      <c r="L6" s="203" t="s">
        <v>251</v>
      </c>
      <c r="M6" s="380"/>
      <c r="N6" s="364"/>
      <c r="O6" s="195"/>
      <c r="P6" s="382"/>
      <c r="Q6" s="156"/>
      <c r="R6" s="384"/>
      <c r="S6" s="362"/>
      <c r="T6" s="364"/>
      <c r="U6" s="195"/>
      <c r="V6" s="366"/>
      <c r="W6" s="367"/>
      <c r="Y6" s="201" t="s">
        <v>252</v>
      </c>
      <c r="Z6" s="202" t="s">
        <v>253</v>
      </c>
      <c r="AA6" s="203" t="s">
        <v>254</v>
      </c>
      <c r="AU6" s="142" t="s">
        <v>255</v>
      </c>
      <c r="AV6" s="144" t="s">
        <v>256</v>
      </c>
      <c r="AW6" s="143" t="s">
        <v>242</v>
      </c>
      <c r="AX6" s="143" t="s">
        <v>242</v>
      </c>
    </row>
    <row r="7" spans="1:108" ht="109.5" customHeight="1" x14ac:dyDescent="0.2">
      <c r="A7" s="368" t="s">
        <v>98</v>
      </c>
      <c r="B7" s="371" t="s">
        <v>99</v>
      </c>
      <c r="C7" s="96" t="s">
        <v>101</v>
      </c>
      <c r="D7" s="248" t="s">
        <v>257</v>
      </c>
      <c r="F7" s="163">
        <v>15</v>
      </c>
      <c r="G7" s="160">
        <v>15</v>
      </c>
      <c r="H7" s="160">
        <v>15</v>
      </c>
      <c r="I7" s="160">
        <v>15</v>
      </c>
      <c r="J7" s="160">
        <v>15</v>
      </c>
      <c r="K7" s="160">
        <v>15</v>
      </c>
      <c r="L7" s="160">
        <v>10</v>
      </c>
      <c r="M7" s="190">
        <v>100</v>
      </c>
      <c r="N7" s="206" t="s">
        <v>148</v>
      </c>
      <c r="P7" s="207" t="s">
        <v>148</v>
      </c>
      <c r="R7" s="186" t="s">
        <v>148</v>
      </c>
      <c r="S7" s="190">
        <v>100</v>
      </c>
      <c r="T7" s="206" t="s">
        <v>322</v>
      </c>
      <c r="V7" s="374">
        <v>100</v>
      </c>
      <c r="W7" s="377" t="s">
        <v>148</v>
      </c>
      <c r="Y7" s="385" t="s">
        <v>28</v>
      </c>
      <c r="Z7" s="340" t="s">
        <v>78</v>
      </c>
      <c r="AA7" s="388" t="s">
        <v>256</v>
      </c>
      <c r="AU7" s="142" t="s">
        <v>258</v>
      </c>
      <c r="AV7" s="144" t="s">
        <v>256</v>
      </c>
      <c r="AW7" s="143" t="s">
        <v>242</v>
      </c>
      <c r="AX7" s="143" t="s">
        <v>242</v>
      </c>
    </row>
    <row r="8" spans="1:108" ht="116.25" customHeight="1" x14ac:dyDescent="0.2">
      <c r="A8" s="369"/>
      <c r="B8" s="372"/>
      <c r="D8" s="239" t="s">
        <v>259</v>
      </c>
      <c r="F8" s="215">
        <v>15</v>
      </c>
      <c r="G8" s="126">
        <v>15</v>
      </c>
      <c r="H8" s="126">
        <v>15</v>
      </c>
      <c r="I8" s="126">
        <v>15</v>
      </c>
      <c r="J8" s="126">
        <v>15</v>
      </c>
      <c r="K8" s="126">
        <v>15</v>
      </c>
      <c r="L8" s="126">
        <v>10</v>
      </c>
      <c r="M8" s="125">
        <v>100</v>
      </c>
      <c r="N8" s="204" t="s">
        <v>148</v>
      </c>
      <c r="P8" s="208" t="s">
        <v>148</v>
      </c>
      <c r="R8" s="187" t="s">
        <v>148</v>
      </c>
      <c r="S8" s="125">
        <v>100</v>
      </c>
      <c r="T8" s="204" t="s">
        <v>322</v>
      </c>
      <c r="V8" s="375"/>
      <c r="W8" s="378"/>
      <c r="Y8" s="386"/>
      <c r="Z8" s="316"/>
      <c r="AA8" s="389"/>
      <c r="AU8" s="142" t="s">
        <v>260</v>
      </c>
      <c r="AV8" s="146" t="s">
        <v>126</v>
      </c>
      <c r="AW8" s="144" t="s">
        <v>256</v>
      </c>
      <c r="AX8" s="143" t="s">
        <v>242</v>
      </c>
    </row>
    <row r="9" spans="1:108" ht="87.75" customHeight="1" x14ac:dyDescent="0.2">
      <c r="A9" s="369"/>
      <c r="B9" s="372"/>
      <c r="C9" s="162"/>
      <c r="D9" s="239"/>
      <c r="F9" s="215"/>
      <c r="G9" s="126"/>
      <c r="H9" s="126"/>
      <c r="I9" s="126"/>
      <c r="J9" s="126"/>
      <c r="K9" s="126"/>
      <c r="L9" s="126"/>
      <c r="M9" s="125"/>
      <c r="N9" s="204"/>
      <c r="P9" s="208"/>
      <c r="R9" s="187"/>
      <c r="S9" s="125"/>
      <c r="T9" s="204"/>
      <c r="V9" s="375"/>
      <c r="W9" s="378"/>
      <c r="Y9" s="386"/>
      <c r="Z9" s="316"/>
      <c r="AA9" s="389"/>
      <c r="AU9" s="142" t="s">
        <v>261</v>
      </c>
      <c r="AV9" s="146" t="s">
        <v>126</v>
      </c>
      <c r="AW9" s="144" t="s">
        <v>256</v>
      </c>
      <c r="AX9" s="143" t="s">
        <v>242</v>
      </c>
    </row>
    <row r="10" spans="1:108" x14ac:dyDescent="0.2">
      <c r="A10" s="369"/>
      <c r="B10" s="372"/>
      <c r="C10" s="162"/>
      <c r="D10" s="211"/>
      <c r="F10" s="215"/>
      <c r="G10" s="126"/>
      <c r="H10" s="126"/>
      <c r="I10" s="126"/>
      <c r="J10" s="126"/>
      <c r="K10" s="126"/>
      <c r="L10" s="126"/>
      <c r="M10" s="125"/>
      <c r="N10" s="204"/>
      <c r="P10" s="208"/>
      <c r="R10" s="187"/>
      <c r="S10" s="125"/>
      <c r="T10" s="204"/>
      <c r="V10" s="375"/>
      <c r="W10" s="378"/>
      <c r="Y10" s="386"/>
      <c r="Z10" s="316"/>
      <c r="AA10" s="389"/>
      <c r="AU10" s="147"/>
      <c r="AV10" s="84"/>
      <c r="AW10" s="84"/>
      <c r="AX10" s="84"/>
      <c r="DA10" s="58"/>
      <c r="DB10" s="58"/>
      <c r="DC10" s="58"/>
      <c r="DD10" s="58"/>
    </row>
    <row r="11" spans="1:108" x14ac:dyDescent="0.2">
      <c r="A11" s="369"/>
      <c r="B11" s="372"/>
      <c r="C11" s="162"/>
      <c r="D11" s="214"/>
      <c r="F11" s="215"/>
      <c r="G11" s="126"/>
      <c r="H11" s="126"/>
      <c r="I11" s="126"/>
      <c r="J11" s="126"/>
      <c r="K11" s="126"/>
      <c r="L11" s="126"/>
      <c r="M11" s="125"/>
      <c r="N11" s="204"/>
      <c r="P11" s="208"/>
      <c r="R11" s="187"/>
      <c r="S11" s="125"/>
      <c r="T11" s="204"/>
      <c r="V11" s="375"/>
      <c r="W11" s="378"/>
      <c r="Y11" s="386"/>
      <c r="Z11" s="316"/>
      <c r="AA11" s="389"/>
      <c r="AU11" s="147"/>
      <c r="AV11" s="84"/>
      <c r="AW11" s="84"/>
      <c r="AX11" s="84"/>
    </row>
    <row r="12" spans="1:108" x14ac:dyDescent="0.2">
      <c r="A12" s="369"/>
      <c r="B12" s="372"/>
      <c r="C12" s="162"/>
      <c r="D12" s="211"/>
      <c r="F12" s="215"/>
      <c r="G12" s="126"/>
      <c r="H12" s="126"/>
      <c r="I12" s="126"/>
      <c r="J12" s="126"/>
      <c r="K12" s="126"/>
      <c r="L12" s="126"/>
      <c r="M12" s="125"/>
      <c r="N12" s="204"/>
      <c r="P12" s="208"/>
      <c r="R12" s="187"/>
      <c r="S12" s="125"/>
      <c r="T12" s="204"/>
      <c r="V12" s="375"/>
      <c r="W12" s="378"/>
      <c r="Y12" s="386"/>
      <c r="Z12" s="316"/>
      <c r="AA12" s="389"/>
      <c r="AU12" s="58"/>
      <c r="AV12" s="58"/>
      <c r="AW12" s="58"/>
      <c r="AX12" s="58"/>
    </row>
    <row r="13" spans="1:108" ht="15" thickBot="1" x14ac:dyDescent="0.25">
      <c r="A13" s="369"/>
      <c r="B13" s="372"/>
      <c r="C13" s="162"/>
      <c r="D13" s="211"/>
      <c r="F13" s="215"/>
      <c r="G13" s="126"/>
      <c r="H13" s="126"/>
      <c r="I13" s="126"/>
      <c r="J13" s="126"/>
      <c r="K13" s="126"/>
      <c r="L13" s="126"/>
      <c r="M13" s="125"/>
      <c r="N13" s="204"/>
      <c r="P13" s="208"/>
      <c r="R13" s="187"/>
      <c r="S13" s="125"/>
      <c r="T13" s="204"/>
      <c r="V13" s="375"/>
      <c r="W13" s="378"/>
      <c r="Y13" s="386"/>
      <c r="Z13" s="316"/>
      <c r="AA13" s="389"/>
      <c r="AU13" s="58"/>
      <c r="AV13" s="58"/>
      <c r="AW13" s="58"/>
      <c r="AX13" s="58"/>
    </row>
    <row r="14" spans="1:108" ht="15.75" thickBot="1" x14ac:dyDescent="0.25">
      <c r="A14" s="369"/>
      <c r="B14" s="372"/>
      <c r="C14" s="162"/>
      <c r="D14" s="211"/>
      <c r="F14" s="215"/>
      <c r="G14" s="126"/>
      <c r="H14" s="126"/>
      <c r="I14" s="126"/>
      <c r="J14" s="126"/>
      <c r="K14" s="126"/>
      <c r="L14" s="126"/>
      <c r="M14" s="125"/>
      <c r="N14" s="204"/>
      <c r="P14" s="208"/>
      <c r="R14" s="187"/>
      <c r="S14" s="125"/>
      <c r="T14" s="204"/>
      <c r="V14" s="375"/>
      <c r="W14" s="378"/>
      <c r="Y14" s="386"/>
      <c r="Z14" s="316"/>
      <c r="AA14" s="389"/>
      <c r="AU14" s="391" t="s">
        <v>262</v>
      </c>
      <c r="AV14" s="392"/>
      <c r="AW14" s="392"/>
      <c r="AX14" s="393"/>
    </row>
    <row r="15" spans="1:108" ht="15.75" thickBot="1" x14ac:dyDescent="0.25">
      <c r="A15" s="369"/>
      <c r="B15" s="372"/>
      <c r="C15" s="162"/>
      <c r="D15" s="211"/>
      <c r="F15" s="215"/>
      <c r="G15" s="126"/>
      <c r="H15" s="126"/>
      <c r="I15" s="126"/>
      <c r="J15" s="126"/>
      <c r="K15" s="126"/>
      <c r="L15" s="126"/>
      <c r="M15" s="125"/>
      <c r="N15" s="204"/>
      <c r="P15" s="208"/>
      <c r="R15" s="187"/>
      <c r="S15" s="125"/>
      <c r="T15" s="204"/>
      <c r="V15" s="375"/>
      <c r="W15" s="378"/>
      <c r="Y15" s="386"/>
      <c r="Z15" s="316"/>
      <c r="AA15" s="389"/>
      <c r="AU15" s="394" t="s">
        <v>263</v>
      </c>
      <c r="AV15" s="395"/>
      <c r="AW15" s="148" t="s">
        <v>264</v>
      </c>
      <c r="AX15" s="149" t="s">
        <v>265</v>
      </c>
    </row>
    <row r="16" spans="1:108" ht="15" thickBot="1" x14ac:dyDescent="0.25">
      <c r="A16" s="370"/>
      <c r="B16" s="373"/>
      <c r="C16" s="243"/>
      <c r="D16" s="213"/>
      <c r="F16" s="216"/>
      <c r="G16" s="185"/>
      <c r="H16" s="185"/>
      <c r="I16" s="185"/>
      <c r="J16" s="185"/>
      <c r="K16" s="185"/>
      <c r="L16" s="185"/>
      <c r="M16" s="189"/>
      <c r="N16" s="205"/>
      <c r="P16" s="209"/>
      <c r="R16" s="188"/>
      <c r="S16" s="189"/>
      <c r="T16" s="205"/>
      <c r="V16" s="376"/>
      <c r="W16" s="379"/>
      <c r="Y16" s="387"/>
      <c r="Z16" s="318"/>
      <c r="AA16" s="390"/>
      <c r="AU16" s="396">
        <v>100</v>
      </c>
      <c r="AV16" s="397">
        <v>100</v>
      </c>
      <c r="AW16" s="150" t="s">
        <v>241</v>
      </c>
      <c r="AX16" s="151" t="s">
        <v>258</v>
      </c>
    </row>
    <row r="17" spans="1:50" ht="186" customHeight="1" x14ac:dyDescent="0.2">
      <c r="A17" s="403" t="s">
        <v>98</v>
      </c>
      <c r="B17" s="404" t="s">
        <v>312</v>
      </c>
      <c r="C17" s="241" t="s">
        <v>308</v>
      </c>
      <c r="D17" s="242" t="s">
        <v>310</v>
      </c>
      <c r="F17" s="246">
        <v>15</v>
      </c>
      <c r="G17" s="159">
        <v>15</v>
      </c>
      <c r="H17" s="159">
        <v>15</v>
      </c>
      <c r="I17" s="159">
        <v>15</v>
      </c>
      <c r="J17" s="159">
        <v>15</v>
      </c>
      <c r="K17" s="159">
        <v>15</v>
      </c>
      <c r="L17" s="159">
        <v>10</v>
      </c>
      <c r="M17" s="191">
        <v>100</v>
      </c>
      <c r="N17" s="245" t="s">
        <v>148</v>
      </c>
      <c r="P17" s="247" t="s">
        <v>148</v>
      </c>
      <c r="R17" s="244" t="s">
        <v>148</v>
      </c>
      <c r="S17" s="191">
        <v>100</v>
      </c>
      <c r="T17" s="245" t="s">
        <v>322</v>
      </c>
      <c r="V17" s="396">
        <v>100</v>
      </c>
      <c r="W17" s="405" t="s">
        <v>148</v>
      </c>
      <c r="Y17" s="407" t="s">
        <v>28</v>
      </c>
      <c r="Z17" s="351" t="s">
        <v>70</v>
      </c>
      <c r="AA17" s="400" t="s">
        <v>126</v>
      </c>
      <c r="AU17" s="375"/>
      <c r="AV17" s="398"/>
      <c r="AW17" s="130" t="s">
        <v>255</v>
      </c>
      <c r="AX17" s="152" t="s">
        <v>260</v>
      </c>
    </row>
    <row r="18" spans="1:50" ht="38.25" customHeight="1" x14ac:dyDescent="0.2">
      <c r="A18" s="369"/>
      <c r="B18" s="372"/>
      <c r="C18" s="241"/>
      <c r="D18" s="210"/>
      <c r="F18" s="215"/>
      <c r="G18" s="126"/>
      <c r="H18" s="126"/>
      <c r="I18" s="126"/>
      <c r="J18" s="126"/>
      <c r="K18" s="126"/>
      <c r="L18" s="126"/>
      <c r="M18" s="125"/>
      <c r="N18" s="204"/>
      <c r="P18" s="208"/>
      <c r="R18" s="187"/>
      <c r="S18" s="125"/>
      <c r="T18" s="204"/>
      <c r="V18" s="375"/>
      <c r="W18" s="378"/>
      <c r="Y18" s="386"/>
      <c r="Z18" s="316"/>
      <c r="AA18" s="389"/>
      <c r="AU18" s="375"/>
      <c r="AV18" s="398"/>
      <c r="AW18" s="127" t="s">
        <v>258</v>
      </c>
      <c r="AX18" s="152" t="s">
        <v>261</v>
      </c>
    </row>
    <row r="19" spans="1:50" ht="14.25" customHeight="1" x14ac:dyDescent="0.2">
      <c r="A19" s="369"/>
      <c r="B19" s="372"/>
      <c r="C19" s="145"/>
      <c r="D19" s="210"/>
      <c r="F19" s="215"/>
      <c r="G19" s="126"/>
      <c r="H19" s="126"/>
      <c r="I19" s="126"/>
      <c r="J19" s="126"/>
      <c r="K19" s="126"/>
      <c r="L19" s="126"/>
      <c r="M19" s="125"/>
      <c r="N19" s="204"/>
      <c r="P19" s="208"/>
      <c r="R19" s="187"/>
      <c r="S19" s="125"/>
      <c r="T19" s="204"/>
      <c r="V19" s="375"/>
      <c r="W19" s="378"/>
      <c r="Y19" s="386"/>
      <c r="Z19" s="316"/>
      <c r="AA19" s="389"/>
      <c r="AU19" s="375"/>
      <c r="AV19" s="398"/>
      <c r="AW19" s="130" t="s">
        <v>260</v>
      </c>
      <c r="AX19" s="152" t="s">
        <v>261</v>
      </c>
    </row>
    <row r="20" spans="1:50" ht="15" customHeight="1" thickBot="1" x14ac:dyDescent="0.25">
      <c r="A20" s="369"/>
      <c r="B20" s="372"/>
      <c r="C20" s="145"/>
      <c r="D20" s="211"/>
      <c r="F20" s="215"/>
      <c r="G20" s="126"/>
      <c r="H20" s="126"/>
      <c r="I20" s="126"/>
      <c r="J20" s="126"/>
      <c r="K20" s="126"/>
      <c r="L20" s="126"/>
      <c r="M20" s="125"/>
      <c r="N20" s="204"/>
      <c r="P20" s="208"/>
      <c r="R20" s="187"/>
      <c r="S20" s="125"/>
      <c r="T20" s="204"/>
      <c r="V20" s="375"/>
      <c r="W20" s="378"/>
      <c r="Y20" s="386"/>
      <c r="Z20" s="316"/>
      <c r="AA20" s="389"/>
      <c r="AU20" s="376"/>
      <c r="AV20" s="399"/>
      <c r="AW20" s="153" t="s">
        <v>261</v>
      </c>
      <c r="AX20" s="152" t="s">
        <v>261</v>
      </c>
    </row>
    <row r="21" spans="1:50" ht="14.25" customHeight="1" x14ac:dyDescent="0.2">
      <c r="A21" s="369"/>
      <c r="B21" s="372"/>
      <c r="C21" s="145"/>
      <c r="D21" s="211"/>
      <c r="F21" s="215"/>
      <c r="G21" s="126"/>
      <c r="H21" s="126"/>
      <c r="I21" s="126"/>
      <c r="J21" s="126"/>
      <c r="K21" s="126"/>
      <c r="L21" s="126"/>
      <c r="M21" s="125"/>
      <c r="N21" s="204"/>
      <c r="P21" s="208"/>
      <c r="R21" s="187"/>
      <c r="S21" s="125"/>
      <c r="T21" s="204"/>
      <c r="V21" s="375"/>
      <c r="W21" s="378"/>
      <c r="Y21" s="386"/>
      <c r="Z21" s="316"/>
      <c r="AA21" s="389"/>
      <c r="AU21" s="396">
        <v>50</v>
      </c>
      <c r="AV21" s="397">
        <v>99</v>
      </c>
      <c r="AW21" s="150" t="s">
        <v>241</v>
      </c>
      <c r="AX21" s="154" t="s">
        <v>255</v>
      </c>
    </row>
    <row r="22" spans="1:50" ht="14.25" customHeight="1" x14ac:dyDescent="0.2">
      <c r="A22" s="369"/>
      <c r="B22" s="372"/>
      <c r="C22" s="145"/>
      <c r="D22" s="211"/>
      <c r="F22" s="215"/>
      <c r="G22" s="126"/>
      <c r="H22" s="126"/>
      <c r="I22" s="126"/>
      <c r="J22" s="126"/>
      <c r="K22" s="126"/>
      <c r="L22" s="126"/>
      <c r="M22" s="125"/>
      <c r="N22" s="204"/>
      <c r="P22" s="208"/>
      <c r="R22" s="187"/>
      <c r="S22" s="125"/>
      <c r="T22" s="204"/>
      <c r="V22" s="375"/>
      <c r="W22" s="378"/>
      <c r="Y22" s="386"/>
      <c r="Z22" s="316"/>
      <c r="AA22" s="389"/>
      <c r="AU22" s="375"/>
      <c r="AV22" s="398"/>
      <c r="AW22" s="130" t="s">
        <v>255</v>
      </c>
      <c r="AX22" s="155" t="s">
        <v>258</v>
      </c>
    </row>
    <row r="23" spans="1:50" ht="14.25" customHeight="1" x14ac:dyDescent="0.2">
      <c r="A23" s="369"/>
      <c r="B23" s="372"/>
      <c r="C23" s="145"/>
      <c r="D23" s="211"/>
      <c r="F23" s="215"/>
      <c r="G23" s="126"/>
      <c r="H23" s="126"/>
      <c r="I23" s="126"/>
      <c r="J23" s="126"/>
      <c r="K23" s="126"/>
      <c r="L23" s="126"/>
      <c r="M23" s="125"/>
      <c r="N23" s="204"/>
      <c r="P23" s="208"/>
      <c r="R23" s="187"/>
      <c r="S23" s="125"/>
      <c r="T23" s="204"/>
      <c r="V23" s="375"/>
      <c r="W23" s="378"/>
      <c r="Y23" s="386"/>
      <c r="Z23" s="316"/>
      <c r="AA23" s="389"/>
      <c r="AU23" s="375"/>
      <c r="AV23" s="398"/>
      <c r="AW23" s="127" t="s">
        <v>258</v>
      </c>
      <c r="AX23" s="152" t="s">
        <v>260</v>
      </c>
    </row>
    <row r="24" spans="1:50" ht="14.25" customHeight="1" x14ac:dyDescent="0.2">
      <c r="A24" s="369"/>
      <c r="B24" s="372"/>
      <c r="C24" s="145"/>
      <c r="D24" s="211"/>
      <c r="F24" s="215"/>
      <c r="G24" s="126"/>
      <c r="H24" s="126"/>
      <c r="I24" s="126"/>
      <c r="J24" s="126"/>
      <c r="K24" s="126"/>
      <c r="L24" s="126"/>
      <c r="M24" s="125"/>
      <c r="N24" s="204"/>
      <c r="P24" s="208"/>
      <c r="R24" s="187"/>
      <c r="S24" s="125"/>
      <c r="T24" s="204"/>
      <c r="V24" s="375"/>
      <c r="W24" s="378"/>
      <c r="Y24" s="386"/>
      <c r="Z24" s="316"/>
      <c r="AA24" s="389"/>
      <c r="AU24" s="375"/>
      <c r="AV24" s="398"/>
      <c r="AW24" s="130" t="s">
        <v>260</v>
      </c>
      <c r="AX24" s="152" t="s">
        <v>261</v>
      </c>
    </row>
    <row r="25" spans="1:50" ht="15" customHeight="1" thickBot="1" x14ac:dyDescent="0.25">
      <c r="A25" s="369"/>
      <c r="B25" s="372"/>
      <c r="C25" s="145"/>
      <c r="D25" s="211"/>
      <c r="F25" s="215"/>
      <c r="G25" s="126"/>
      <c r="H25" s="126"/>
      <c r="I25" s="126"/>
      <c r="J25" s="126"/>
      <c r="K25" s="126"/>
      <c r="L25" s="126"/>
      <c r="M25" s="125"/>
      <c r="N25" s="204"/>
      <c r="P25" s="208"/>
      <c r="R25" s="187"/>
      <c r="S25" s="125"/>
      <c r="T25" s="204"/>
      <c r="V25" s="375"/>
      <c r="W25" s="378"/>
      <c r="Y25" s="386"/>
      <c r="Z25" s="316"/>
      <c r="AA25" s="389"/>
      <c r="AU25" s="376">
        <v>76</v>
      </c>
      <c r="AV25" s="399">
        <v>90</v>
      </c>
      <c r="AW25" s="153" t="s">
        <v>261</v>
      </c>
      <c r="AX25" s="197" t="s">
        <v>261</v>
      </c>
    </row>
    <row r="26" spans="1:50" ht="15" customHeight="1" thickBot="1" x14ac:dyDescent="0.25">
      <c r="A26" s="370"/>
      <c r="B26" s="373"/>
      <c r="C26" s="212"/>
      <c r="D26" s="213"/>
      <c r="F26" s="216"/>
      <c r="G26" s="185"/>
      <c r="H26" s="185"/>
      <c r="I26" s="185"/>
      <c r="J26" s="185"/>
      <c r="K26" s="185"/>
      <c r="L26" s="185"/>
      <c r="M26" s="189"/>
      <c r="N26" s="205"/>
      <c r="P26" s="209"/>
      <c r="R26" s="188"/>
      <c r="S26" s="189"/>
      <c r="T26" s="205"/>
      <c r="V26" s="401"/>
      <c r="W26" s="406"/>
      <c r="Y26" s="387"/>
      <c r="Z26" s="318"/>
      <c r="AA26" s="390"/>
      <c r="AU26" s="396">
        <v>0</v>
      </c>
      <c r="AV26" s="397">
        <v>49</v>
      </c>
      <c r="AW26" s="150" t="s">
        <v>241</v>
      </c>
      <c r="AX26" s="154" t="s">
        <v>241</v>
      </c>
    </row>
    <row r="27" spans="1:50" x14ac:dyDescent="0.2">
      <c r="A27" s="408"/>
      <c r="B27" s="411"/>
      <c r="C27" s="60"/>
      <c r="D27" s="236"/>
      <c r="F27" s="163"/>
      <c r="G27" s="160"/>
      <c r="H27" s="160"/>
      <c r="I27" s="160"/>
      <c r="J27" s="160"/>
      <c r="K27" s="160"/>
      <c r="L27" s="160"/>
      <c r="M27" s="190"/>
      <c r="N27" s="206"/>
      <c r="P27" s="207"/>
      <c r="R27" s="186"/>
      <c r="S27" s="190"/>
      <c r="T27" s="206"/>
      <c r="V27" s="396"/>
      <c r="W27" s="405"/>
      <c r="Y27" s="374"/>
      <c r="Z27" s="374"/>
      <c r="AA27" s="374"/>
      <c r="AU27" s="375"/>
      <c r="AV27" s="398"/>
      <c r="AW27" s="130" t="s">
        <v>255</v>
      </c>
      <c r="AX27" s="152" t="s">
        <v>255</v>
      </c>
    </row>
    <row r="28" spans="1:50" x14ac:dyDescent="0.2">
      <c r="A28" s="409"/>
      <c r="B28" s="412"/>
      <c r="C28" s="145"/>
      <c r="D28" s="210"/>
      <c r="F28" s="215"/>
      <c r="G28" s="126"/>
      <c r="H28" s="126"/>
      <c r="I28" s="126"/>
      <c r="J28" s="126"/>
      <c r="K28" s="126"/>
      <c r="L28" s="126"/>
      <c r="M28" s="125"/>
      <c r="N28" s="204"/>
      <c r="P28" s="208"/>
      <c r="R28" s="187"/>
      <c r="S28" s="125"/>
      <c r="T28" s="204"/>
      <c r="V28" s="375"/>
      <c r="W28" s="378"/>
      <c r="Y28" s="375"/>
      <c r="Z28" s="375"/>
      <c r="AA28" s="375"/>
      <c r="AU28" s="375"/>
      <c r="AV28" s="398"/>
      <c r="AW28" s="127" t="s">
        <v>258</v>
      </c>
      <c r="AX28" s="155" t="s">
        <v>258</v>
      </c>
    </row>
    <row r="29" spans="1:50" x14ac:dyDescent="0.2">
      <c r="A29" s="409"/>
      <c r="B29" s="412"/>
      <c r="C29" s="145"/>
      <c r="D29" s="210"/>
      <c r="F29" s="215"/>
      <c r="G29" s="126"/>
      <c r="H29" s="126"/>
      <c r="I29" s="126"/>
      <c r="J29" s="126"/>
      <c r="K29" s="126"/>
      <c r="L29" s="126"/>
      <c r="M29" s="125"/>
      <c r="N29" s="204"/>
      <c r="P29" s="208"/>
      <c r="R29" s="187"/>
      <c r="S29" s="125"/>
      <c r="T29" s="204"/>
      <c r="V29" s="375"/>
      <c r="W29" s="378"/>
      <c r="Y29" s="375"/>
      <c r="Z29" s="375"/>
      <c r="AA29" s="375"/>
      <c r="AU29" s="375"/>
      <c r="AV29" s="398"/>
      <c r="AW29" s="130" t="s">
        <v>260</v>
      </c>
      <c r="AX29" s="152" t="s">
        <v>260</v>
      </c>
    </row>
    <row r="30" spans="1:50" ht="15" thickBot="1" x14ac:dyDescent="0.25">
      <c r="A30" s="409"/>
      <c r="B30" s="412"/>
      <c r="C30" s="145"/>
      <c r="D30" s="210"/>
      <c r="F30" s="215"/>
      <c r="G30" s="126"/>
      <c r="H30" s="126"/>
      <c r="I30" s="126"/>
      <c r="J30" s="126"/>
      <c r="K30" s="126"/>
      <c r="L30" s="126"/>
      <c r="M30" s="125"/>
      <c r="N30" s="204"/>
      <c r="P30" s="208"/>
      <c r="R30" s="187"/>
      <c r="S30" s="125"/>
      <c r="T30" s="204"/>
      <c r="V30" s="375"/>
      <c r="W30" s="378"/>
      <c r="Y30" s="375"/>
      <c r="Z30" s="375"/>
      <c r="AA30" s="375"/>
      <c r="AU30" s="401"/>
      <c r="AV30" s="402"/>
      <c r="AW30" s="198" t="s">
        <v>261</v>
      </c>
      <c r="AX30" s="199" t="s">
        <v>261</v>
      </c>
    </row>
    <row r="31" spans="1:50" ht="15" x14ac:dyDescent="0.25">
      <c r="A31" s="409"/>
      <c r="B31" s="412"/>
      <c r="C31" s="145"/>
      <c r="D31" s="211"/>
      <c r="F31" s="215"/>
      <c r="G31" s="126"/>
      <c r="H31" s="126"/>
      <c r="I31" s="126"/>
      <c r="J31" s="126"/>
      <c r="K31" s="126"/>
      <c r="L31" s="126"/>
      <c r="M31" s="125"/>
      <c r="N31" s="204"/>
      <c r="P31" s="208"/>
      <c r="R31" s="187"/>
      <c r="S31" s="125"/>
      <c r="T31" s="204"/>
      <c r="V31" s="375"/>
      <c r="W31" s="378"/>
      <c r="Y31" s="375"/>
      <c r="Z31" s="375"/>
      <c r="AA31" s="375"/>
      <c r="AU31"/>
      <c r="AV31"/>
      <c r="AW31"/>
      <c r="AX31"/>
    </row>
    <row r="32" spans="1:50" ht="15" x14ac:dyDescent="0.25">
      <c r="A32" s="409"/>
      <c r="B32" s="412"/>
      <c r="C32" s="145"/>
      <c r="D32" s="211"/>
      <c r="F32" s="215"/>
      <c r="G32" s="126"/>
      <c r="H32" s="126"/>
      <c r="I32" s="126"/>
      <c r="J32" s="126"/>
      <c r="K32" s="126"/>
      <c r="L32" s="126"/>
      <c r="M32" s="125"/>
      <c r="N32" s="204"/>
      <c r="P32" s="208"/>
      <c r="R32" s="187"/>
      <c r="S32" s="125"/>
      <c r="T32" s="204"/>
      <c r="V32" s="375"/>
      <c r="W32" s="378"/>
      <c r="Y32" s="375"/>
      <c r="Z32" s="375"/>
      <c r="AA32" s="375"/>
      <c r="AU32"/>
      <c r="AV32"/>
      <c r="AW32"/>
      <c r="AX32"/>
    </row>
    <row r="33" spans="1:50" ht="15" x14ac:dyDescent="0.25">
      <c r="A33" s="409"/>
      <c r="B33" s="412"/>
      <c r="C33" s="145"/>
      <c r="D33" s="211"/>
      <c r="F33" s="215"/>
      <c r="G33" s="126"/>
      <c r="H33" s="126"/>
      <c r="I33" s="126"/>
      <c r="J33" s="126"/>
      <c r="K33" s="126"/>
      <c r="L33" s="126"/>
      <c r="M33" s="125"/>
      <c r="N33" s="204"/>
      <c r="P33" s="208"/>
      <c r="R33" s="187"/>
      <c r="S33" s="125"/>
      <c r="T33" s="204"/>
      <c r="V33" s="375"/>
      <c r="W33" s="378"/>
      <c r="Y33" s="375"/>
      <c r="Z33" s="375"/>
      <c r="AA33" s="375"/>
      <c r="AU33"/>
      <c r="AV33"/>
      <c r="AW33"/>
      <c r="AX33"/>
    </row>
    <row r="34" spans="1:50" ht="15" x14ac:dyDescent="0.25">
      <c r="A34" s="409"/>
      <c r="B34" s="412"/>
      <c r="C34" s="145"/>
      <c r="D34" s="211"/>
      <c r="F34" s="215"/>
      <c r="G34" s="126"/>
      <c r="H34" s="126"/>
      <c r="I34" s="126"/>
      <c r="J34" s="126"/>
      <c r="K34" s="126"/>
      <c r="L34" s="126"/>
      <c r="M34" s="125"/>
      <c r="N34" s="204"/>
      <c r="P34" s="208"/>
      <c r="R34" s="187"/>
      <c r="S34" s="125"/>
      <c r="T34" s="204"/>
      <c r="V34" s="375"/>
      <c r="W34" s="378"/>
      <c r="Y34" s="375"/>
      <c r="Z34" s="375"/>
      <c r="AA34" s="375"/>
      <c r="AU34"/>
      <c r="AV34"/>
      <c r="AW34"/>
      <c r="AX34"/>
    </row>
    <row r="35" spans="1:50" ht="15" x14ac:dyDescent="0.25">
      <c r="A35" s="409"/>
      <c r="B35" s="412"/>
      <c r="C35" s="145"/>
      <c r="D35" s="211"/>
      <c r="F35" s="215"/>
      <c r="G35" s="126"/>
      <c r="H35" s="126"/>
      <c r="I35" s="126"/>
      <c r="J35" s="126"/>
      <c r="K35" s="126"/>
      <c r="L35" s="126"/>
      <c r="M35" s="125"/>
      <c r="N35" s="204"/>
      <c r="P35" s="208"/>
      <c r="R35" s="187"/>
      <c r="S35" s="125"/>
      <c r="T35" s="204"/>
      <c r="V35" s="375"/>
      <c r="W35" s="378"/>
      <c r="Y35" s="375"/>
      <c r="Z35" s="375"/>
      <c r="AA35" s="375"/>
      <c r="AU35"/>
      <c r="AV35"/>
      <c r="AW35"/>
      <c r="AX35"/>
    </row>
    <row r="36" spans="1:50" ht="15.75" thickBot="1" x14ac:dyDescent="0.3">
      <c r="A36" s="410"/>
      <c r="B36" s="413"/>
      <c r="C36" s="212"/>
      <c r="D36" s="213"/>
      <c r="F36" s="216"/>
      <c r="G36" s="185"/>
      <c r="H36" s="185"/>
      <c r="I36" s="185"/>
      <c r="J36" s="185"/>
      <c r="K36" s="185"/>
      <c r="L36" s="185"/>
      <c r="M36" s="189"/>
      <c r="N36" s="205"/>
      <c r="P36" s="209"/>
      <c r="R36" s="188"/>
      <c r="S36" s="189"/>
      <c r="T36" s="205"/>
      <c r="V36" s="401"/>
      <c r="W36" s="406"/>
      <c r="Y36" s="401"/>
      <c r="Z36" s="401"/>
      <c r="AA36" s="401"/>
      <c r="AU36"/>
      <c r="AV36"/>
      <c r="AW36"/>
      <c r="AX36"/>
    </row>
    <row r="37" spans="1:50" ht="15" hidden="1" x14ac:dyDescent="0.25">
      <c r="A37" s="414"/>
      <c r="B37" s="411"/>
      <c r="C37" s="60"/>
      <c r="D37" s="224"/>
      <c r="F37" s="159"/>
      <c r="G37" s="159"/>
      <c r="H37" s="159"/>
      <c r="I37" s="159"/>
      <c r="J37" s="159"/>
      <c r="K37" s="159"/>
      <c r="L37" s="159"/>
      <c r="M37" s="191"/>
      <c r="N37" s="191"/>
      <c r="P37" s="191"/>
      <c r="R37" s="191">
        <f t="shared" ref="R37:R46" si="0">INDEX($AN$1:$AR$5,MATCH(N37,$AN$1:$AN$5,0),MATCH(P37,$AN$1:$AR$1,0))</f>
        <v>0</v>
      </c>
      <c r="S37" s="191" t="str">
        <f t="shared" ref="S37:S41" si="1">+IF(R37="FUERTE",100,IF(R37="MODERADO",50,IF(R37="DÉBIL",0,IF(R37=0," ",FALSE))))</f>
        <v xml:space="preserve"> </v>
      </c>
      <c r="T37" s="191" t="str">
        <f t="shared" ref="T37:T46" si="2">+IF(R37="FUERTE","NO","SI")</f>
        <v>SI</v>
      </c>
      <c r="V37" s="416" t="e">
        <f>+AVERAGE(S37:S46)</f>
        <v>#DIV/0!</v>
      </c>
      <c r="W37" s="416" t="e">
        <f t="shared" ref="W37" si="3">IF(V37=100,"FUERTE",IF(AND(V37&gt;=50,V37&lt;=99),"MODERADO",IF(V37&lt;=49,"DÉBIL",0)))</f>
        <v>#DIV/0!</v>
      </c>
      <c r="Y37" s="396" t="e">
        <f>IF(V37=$AV$16,VLOOKUP(#REF!,$AW$16:$AX$20,2,0),IF(AND(V37&gt;=Controles!$AU$21,V37&lt;=Controles!$AV$21),VLOOKUP(#REF!,$AW$21:$AX$25,2,0),VLOOKUP(#REF!,$AW$26:$AX$40,2,0)))</f>
        <v>#DIV/0!</v>
      </c>
      <c r="Z37" s="417" t="str">
        <f>'Identificación de Riesgos'!M38</f>
        <v>Mayor</v>
      </c>
      <c r="AA37" s="388" t="e">
        <f t="shared" ref="AA37" si="4">+(INDEX($AU$4:$AX$9,MATCH(Y37,$AU$4:$AU$9,0),MATCH(Z37,$AU$4:$AX$4,0)))</f>
        <v>#DIV/0!</v>
      </c>
      <c r="AU37"/>
      <c r="AV37"/>
      <c r="AW37"/>
      <c r="AX37"/>
    </row>
    <row r="38" spans="1:50" ht="15" hidden="1" x14ac:dyDescent="0.25">
      <c r="A38" s="415"/>
      <c r="B38" s="412"/>
      <c r="C38" s="145"/>
      <c r="D38" s="129"/>
      <c r="F38" s="126"/>
      <c r="G38" s="126"/>
      <c r="H38" s="126"/>
      <c r="I38" s="126"/>
      <c r="J38" s="126"/>
      <c r="K38" s="126"/>
      <c r="L38" s="126"/>
      <c r="M38" s="125"/>
      <c r="N38" s="125"/>
      <c r="P38" s="125"/>
      <c r="R38" s="125">
        <f t="shared" si="0"/>
        <v>0</v>
      </c>
      <c r="S38" s="125" t="str">
        <f t="shared" si="1"/>
        <v xml:space="preserve"> </v>
      </c>
      <c r="T38" s="125" t="str">
        <f t="shared" si="2"/>
        <v>SI</v>
      </c>
      <c r="V38" s="398"/>
      <c r="W38" s="398"/>
      <c r="Y38" s="375"/>
      <c r="Z38" s="398"/>
      <c r="AA38" s="389"/>
      <c r="AU38"/>
      <c r="AV38"/>
      <c r="AW38"/>
      <c r="AX38"/>
    </row>
    <row r="39" spans="1:50" ht="15" hidden="1" x14ac:dyDescent="0.25">
      <c r="A39" s="415"/>
      <c r="B39" s="412"/>
      <c r="C39" s="145"/>
      <c r="D39" s="129"/>
      <c r="F39" s="126"/>
      <c r="G39" s="126"/>
      <c r="H39" s="126"/>
      <c r="I39" s="126"/>
      <c r="J39" s="126"/>
      <c r="K39" s="126"/>
      <c r="L39" s="126"/>
      <c r="M39" s="125"/>
      <c r="N39" s="125"/>
      <c r="P39" s="125"/>
      <c r="R39" s="125">
        <f t="shared" si="0"/>
        <v>0</v>
      </c>
      <c r="S39" s="125" t="str">
        <f t="shared" si="1"/>
        <v xml:space="preserve"> </v>
      </c>
      <c r="T39" s="125" t="str">
        <f t="shared" si="2"/>
        <v>SI</v>
      </c>
      <c r="V39" s="398"/>
      <c r="W39" s="398"/>
      <c r="Y39" s="375"/>
      <c r="Z39" s="398"/>
      <c r="AA39" s="389"/>
      <c r="AU39"/>
      <c r="AV39"/>
      <c r="AW39"/>
      <c r="AX39"/>
    </row>
    <row r="40" spans="1:50" ht="15" hidden="1" x14ac:dyDescent="0.25">
      <c r="A40" s="415"/>
      <c r="B40" s="412"/>
      <c r="C40" s="145"/>
      <c r="D40" s="129"/>
      <c r="F40" s="126"/>
      <c r="G40" s="126"/>
      <c r="H40" s="126"/>
      <c r="I40" s="126"/>
      <c r="J40" s="126"/>
      <c r="K40" s="126"/>
      <c r="L40" s="126"/>
      <c r="M40" s="125"/>
      <c r="N40" s="125"/>
      <c r="P40" s="125"/>
      <c r="R40" s="125">
        <f t="shared" si="0"/>
        <v>0</v>
      </c>
      <c r="S40" s="125" t="str">
        <f t="shared" si="1"/>
        <v xml:space="preserve"> </v>
      </c>
      <c r="T40" s="125" t="str">
        <f t="shared" si="2"/>
        <v>SI</v>
      </c>
      <c r="V40" s="398"/>
      <c r="W40" s="398"/>
      <c r="Y40" s="375"/>
      <c r="Z40" s="398"/>
      <c r="AA40" s="389"/>
      <c r="AU40"/>
      <c r="AV40"/>
      <c r="AW40"/>
      <c r="AX40"/>
    </row>
    <row r="41" spans="1:50" hidden="1" x14ac:dyDescent="0.2">
      <c r="A41" s="415"/>
      <c r="B41" s="412"/>
      <c r="C41" s="145"/>
      <c r="D41" s="129"/>
      <c r="F41" s="126"/>
      <c r="G41" s="126"/>
      <c r="H41" s="126"/>
      <c r="I41" s="126"/>
      <c r="J41" s="126"/>
      <c r="K41" s="126"/>
      <c r="L41" s="126"/>
      <c r="M41" s="125"/>
      <c r="N41" s="125"/>
      <c r="P41" s="125"/>
      <c r="R41" s="125">
        <f t="shared" si="0"/>
        <v>0</v>
      </c>
      <c r="S41" s="125" t="str">
        <f t="shared" si="1"/>
        <v xml:space="preserve"> </v>
      </c>
      <c r="T41" s="125" t="str">
        <f t="shared" si="2"/>
        <v>SI</v>
      </c>
      <c r="V41" s="398"/>
      <c r="W41" s="398"/>
      <c r="Y41" s="375"/>
      <c r="Z41" s="398"/>
      <c r="AA41" s="389"/>
      <c r="AU41" s="58"/>
      <c r="AV41" s="58"/>
      <c r="AW41" s="156"/>
      <c r="AX41" s="156"/>
    </row>
    <row r="42" spans="1:50" hidden="1" x14ac:dyDescent="0.2">
      <c r="A42" s="415"/>
      <c r="B42" s="412"/>
      <c r="C42" s="145"/>
      <c r="D42" s="129"/>
      <c r="F42" s="126"/>
      <c r="G42" s="126"/>
      <c r="H42" s="126"/>
      <c r="I42" s="126"/>
      <c r="J42" s="126"/>
      <c r="K42" s="126"/>
      <c r="L42" s="126"/>
      <c r="M42" s="125"/>
      <c r="N42" s="125"/>
      <c r="P42" s="125"/>
      <c r="R42" s="125">
        <f t="shared" si="0"/>
        <v>0</v>
      </c>
      <c r="S42" s="125"/>
      <c r="T42" s="125" t="str">
        <f t="shared" si="2"/>
        <v>SI</v>
      </c>
      <c r="V42" s="398"/>
      <c r="W42" s="398"/>
      <c r="Y42" s="375"/>
      <c r="Z42" s="398"/>
      <c r="AA42" s="389"/>
      <c r="AU42" s="58"/>
      <c r="AV42" s="58"/>
      <c r="AW42" s="156"/>
      <c r="AX42" s="156"/>
    </row>
    <row r="43" spans="1:50" hidden="1" x14ac:dyDescent="0.2">
      <c r="A43" s="415"/>
      <c r="B43" s="412"/>
      <c r="C43" s="145"/>
      <c r="D43" s="129"/>
      <c r="F43" s="126"/>
      <c r="G43" s="126"/>
      <c r="H43" s="126"/>
      <c r="I43" s="126"/>
      <c r="J43" s="126"/>
      <c r="K43" s="126"/>
      <c r="L43" s="126"/>
      <c r="M43" s="125"/>
      <c r="N43" s="125"/>
      <c r="P43" s="125"/>
      <c r="R43" s="125">
        <f t="shared" si="0"/>
        <v>0</v>
      </c>
      <c r="S43" s="125"/>
      <c r="T43" s="125" t="str">
        <f t="shared" si="2"/>
        <v>SI</v>
      </c>
      <c r="V43" s="398"/>
      <c r="W43" s="398"/>
      <c r="Y43" s="375"/>
      <c r="Z43" s="398"/>
      <c r="AA43" s="389"/>
      <c r="AU43" s="58"/>
      <c r="AV43" s="58"/>
      <c r="AW43" s="156"/>
      <c r="AX43" s="156"/>
    </row>
    <row r="44" spans="1:50" hidden="1" x14ac:dyDescent="0.2">
      <c r="A44" s="415"/>
      <c r="B44" s="412"/>
      <c r="C44" s="145"/>
      <c r="D44" s="129"/>
      <c r="F44" s="126"/>
      <c r="G44" s="126"/>
      <c r="H44" s="126"/>
      <c r="I44" s="126"/>
      <c r="J44" s="126"/>
      <c r="K44" s="126"/>
      <c r="L44" s="126"/>
      <c r="M44" s="125"/>
      <c r="N44" s="125"/>
      <c r="P44" s="125"/>
      <c r="R44" s="125">
        <f t="shared" si="0"/>
        <v>0</v>
      </c>
      <c r="S44" s="125"/>
      <c r="T44" s="125" t="str">
        <f t="shared" si="2"/>
        <v>SI</v>
      </c>
      <c r="V44" s="398"/>
      <c r="W44" s="398"/>
      <c r="Y44" s="375"/>
      <c r="Z44" s="398"/>
      <c r="AA44" s="389"/>
      <c r="AU44" s="58"/>
      <c r="AV44" s="58"/>
      <c r="AW44" s="156"/>
      <c r="AX44" s="156"/>
    </row>
    <row r="45" spans="1:50" hidden="1" x14ac:dyDescent="0.2">
      <c r="A45" s="415"/>
      <c r="B45" s="412"/>
      <c r="C45" s="145"/>
      <c r="D45" s="129"/>
      <c r="F45" s="126"/>
      <c r="G45" s="126"/>
      <c r="H45" s="126"/>
      <c r="I45" s="126"/>
      <c r="J45" s="126"/>
      <c r="K45" s="126"/>
      <c r="L45" s="126"/>
      <c r="M45" s="125"/>
      <c r="N45" s="125"/>
      <c r="P45" s="125"/>
      <c r="R45" s="125">
        <f t="shared" si="0"/>
        <v>0</v>
      </c>
      <c r="S45" s="125"/>
      <c r="T45" s="125" t="str">
        <f t="shared" si="2"/>
        <v>SI</v>
      </c>
      <c r="V45" s="398"/>
      <c r="W45" s="398"/>
      <c r="Y45" s="375"/>
      <c r="Z45" s="398"/>
      <c r="AA45" s="389"/>
      <c r="AU45" s="58"/>
      <c r="AV45" s="58"/>
      <c r="AW45" s="156"/>
      <c r="AX45" s="156"/>
    </row>
    <row r="46" spans="1:50" ht="15" hidden="1" thickBot="1" x14ac:dyDescent="0.25">
      <c r="A46" s="415"/>
      <c r="B46" s="412"/>
      <c r="C46" s="145"/>
      <c r="D46" s="129"/>
      <c r="F46" s="126"/>
      <c r="G46" s="126"/>
      <c r="H46" s="126"/>
      <c r="I46" s="126"/>
      <c r="J46" s="126"/>
      <c r="K46" s="126"/>
      <c r="L46" s="126"/>
      <c r="M46" s="125"/>
      <c r="N46" s="125"/>
      <c r="P46" s="125"/>
      <c r="R46" s="125">
        <f t="shared" si="0"/>
        <v>0</v>
      </c>
      <c r="S46" s="125"/>
      <c r="T46" s="125" t="str">
        <f t="shared" si="2"/>
        <v>SI</v>
      </c>
      <c r="V46" s="398"/>
      <c r="W46" s="398"/>
      <c r="Y46" s="401"/>
      <c r="Z46" s="402"/>
      <c r="AA46" s="390"/>
      <c r="AU46" s="58"/>
      <c r="AV46" s="58"/>
      <c r="AW46" s="156"/>
      <c r="AX46" s="156"/>
    </row>
  </sheetData>
  <mergeCells count="50">
    <mergeCell ref="AA37:AA46"/>
    <mergeCell ref="A27:A36"/>
    <mergeCell ref="B27:B36"/>
    <mergeCell ref="V27:V36"/>
    <mergeCell ref="W27:W36"/>
    <mergeCell ref="Y27:Y36"/>
    <mergeCell ref="Z27:Z36"/>
    <mergeCell ref="AA27:AA36"/>
    <mergeCell ref="A37:A46"/>
    <mergeCell ref="B37:B46"/>
    <mergeCell ref="V37:V46"/>
    <mergeCell ref="W37:W46"/>
    <mergeCell ref="Y37:Y46"/>
    <mergeCell ref="Z37:Z46"/>
    <mergeCell ref="A17:A26"/>
    <mergeCell ref="B17:B26"/>
    <mergeCell ref="V17:V26"/>
    <mergeCell ref="W17:W26"/>
    <mergeCell ref="Y17:Y26"/>
    <mergeCell ref="Z17:Z26"/>
    <mergeCell ref="Y7:Y16"/>
    <mergeCell ref="Z7:Z16"/>
    <mergeCell ref="AA7:AA16"/>
    <mergeCell ref="AU14:AX14"/>
    <mergeCell ref="AU15:AV15"/>
    <mergeCell ref="AU16:AU20"/>
    <mergeCell ref="AV16:AV20"/>
    <mergeCell ref="AA17:AA26"/>
    <mergeCell ref="AU21:AU25"/>
    <mergeCell ref="AV21:AV25"/>
    <mergeCell ref="AU26:AU30"/>
    <mergeCell ref="AV26:AV30"/>
    <mergeCell ref="S5:S6"/>
    <mergeCell ref="T5:T6"/>
    <mergeCell ref="V5:V6"/>
    <mergeCell ref="W5:W6"/>
    <mergeCell ref="A7:A16"/>
    <mergeCell ref="B7:B16"/>
    <mergeCell ref="V7:V16"/>
    <mergeCell ref="W7:W16"/>
    <mergeCell ref="F5:G5"/>
    <mergeCell ref="M5:M6"/>
    <mergeCell ref="N5:N6"/>
    <mergeCell ref="P5:P6"/>
    <mergeCell ref="R5:R6"/>
    <mergeCell ref="A1:A3"/>
    <mergeCell ref="B1:D3"/>
    <mergeCell ref="F4:N4"/>
    <mergeCell ref="R4:T4"/>
    <mergeCell ref="V4:W4"/>
  </mergeCells>
  <conditionalFormatting sqref="Y7:Y26">
    <cfRule type="cellIs" dxfId="34" priority="6" operator="equal">
      <formula>"Rara vez"</formula>
    </cfRule>
    <cfRule type="cellIs" dxfId="33" priority="7" operator="equal">
      <formula>"Improbable"</formula>
    </cfRule>
    <cfRule type="cellIs" dxfId="32" priority="8" operator="equal">
      <formula>"Posible"</formula>
    </cfRule>
    <cfRule type="cellIs" dxfId="31" priority="9" operator="equal">
      <formula>"Probable"</formula>
    </cfRule>
    <cfRule type="cellIs" dxfId="30" priority="10" operator="equal">
      <formula>"Casi seguro"</formula>
    </cfRule>
  </conditionalFormatting>
  <conditionalFormatting sqref="Z7:Z26">
    <cfRule type="cellIs" dxfId="29" priority="1" operator="equal">
      <formula>"Leve"</formula>
    </cfRule>
    <cfRule type="cellIs" dxfId="28" priority="2" operator="equal">
      <formula>"Menor"</formula>
    </cfRule>
    <cfRule type="cellIs" dxfId="27" priority="3" operator="equal">
      <formula>"Moderado"</formula>
    </cfRule>
    <cfRule type="cellIs" dxfId="26" priority="4" operator="equal">
      <formula>"Mayor"</formula>
    </cfRule>
    <cfRule type="cellIs" dxfId="25" priority="5" operator="equal">
      <formula>"Catastrófico"</formula>
    </cfRule>
  </conditionalFormatting>
  <conditionalFormatting sqref="AA7:AA26 AA37:AA46">
    <cfRule type="containsText" dxfId="24" priority="11" stopIfTrue="1" operator="containsText" text="MODERADO">
      <formula>NOT(ISERROR(SEARCH("MODERADO",AA7)))</formula>
    </cfRule>
    <cfRule type="containsText" dxfId="23" priority="12" stopIfTrue="1" operator="containsText" text="ALTO">
      <formula>NOT(ISERROR(SEARCH("ALTO",AA7)))</formula>
    </cfRule>
    <cfRule type="cellIs" dxfId="22" priority="13" stopIfTrue="1" operator="equal">
      <formula>"EXTREMO"</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0000000}">
          <x14:formula1>
            <xm:f>'Tablas de validación'!$E$16:$E$17</xm:f>
          </x14:formula1>
          <xm:sqref>F7:H9 J7:K9</xm:sqref>
        </x14:dataValidation>
        <x14:dataValidation type="list" allowBlank="1" showInputMessage="1" showErrorMessage="1" xr:uid="{00000000-0002-0000-0600-000001000000}">
          <x14:formula1>
            <xm:f>'Tablas de validación'!$F$16:$F$18</xm:f>
          </x14:formula1>
          <xm:sqref>I7:I9</xm:sqref>
        </x14:dataValidation>
        <x14:dataValidation type="list" allowBlank="1" showInputMessage="1" showErrorMessage="1" xr:uid="{00000000-0002-0000-0600-000002000000}">
          <x14:formula1>
            <xm:f>'Tablas de validación'!$G$16:$G$18</xm:f>
          </x14:formula1>
          <xm:sqref>L7:L9</xm:sqref>
        </x14:dataValidation>
        <x14:dataValidation type="list" allowBlank="1" showInputMessage="1" showErrorMessage="1" xr:uid="{00000000-0002-0000-0600-000003000000}">
          <x14:formula1>
            <xm:f>'Tablas de validación'!$I$16:$I$18</xm:f>
          </x14:formula1>
          <xm:sqref>P7:P9 P17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0"/>
  <sheetViews>
    <sheetView showGridLines="0" tabSelected="1" topLeftCell="A9" zoomScale="80" zoomScaleNormal="80" workbookViewId="0">
      <selection activeCell="H18" sqref="H18:H27"/>
    </sheetView>
  </sheetViews>
  <sheetFormatPr baseColWidth="10" defaultColWidth="11.42578125" defaultRowHeight="15" x14ac:dyDescent="0.25"/>
  <cols>
    <col min="1" max="1" width="6.28515625" style="1" bestFit="1" customWidth="1"/>
    <col min="2" max="3" width="25.28515625" style="1" customWidth="1"/>
    <col min="4" max="4" width="29.28515625" style="31" customWidth="1"/>
    <col min="5" max="5" width="31.42578125" style="31" customWidth="1"/>
    <col min="6" max="6" width="21.140625" style="31" customWidth="1"/>
    <col min="7" max="7" width="23" style="1" customWidth="1"/>
    <col min="8" max="8" width="19.7109375" style="1" customWidth="1"/>
    <col min="9" max="9" width="25.5703125" style="1" customWidth="1"/>
    <col min="10" max="10" width="27" style="1" customWidth="1"/>
    <col min="11" max="11" width="1.42578125" style="1" customWidth="1"/>
    <col min="12" max="12" width="44.28515625" style="1" customWidth="1"/>
    <col min="13" max="13" width="68.5703125" style="1" customWidth="1"/>
    <col min="14" max="14" width="27.85546875" style="1" customWidth="1"/>
    <col min="15" max="15" width="24.140625" style="1" customWidth="1"/>
    <col min="16" max="16" width="26.28515625" style="1" customWidth="1"/>
    <col min="17" max="17" width="48.28515625" style="1" customWidth="1"/>
    <col min="18" max="18" width="28" style="1" customWidth="1"/>
    <col min="19" max="19" width="54" style="1" customWidth="1"/>
    <col min="20" max="25" width="54.7109375" style="1" customWidth="1"/>
    <col min="26" max="16384" width="11.42578125" style="1"/>
  </cols>
  <sheetData>
    <row r="1" spans="1:25" ht="17.25" customHeight="1" x14ac:dyDescent="0.25">
      <c r="A1" s="418" t="s">
        <v>266</v>
      </c>
      <c r="B1" s="419"/>
      <c r="C1" s="419"/>
      <c r="D1" s="419"/>
      <c r="E1" s="419"/>
      <c r="F1" s="419"/>
      <c r="G1" s="419"/>
      <c r="H1" s="419"/>
      <c r="I1" s="419"/>
      <c r="J1" s="419"/>
      <c r="K1" s="419"/>
      <c r="L1" s="419"/>
      <c r="M1" s="419"/>
      <c r="N1" s="419"/>
      <c r="O1" s="419"/>
      <c r="P1" s="419"/>
      <c r="Q1" s="419"/>
      <c r="R1" s="419"/>
      <c r="S1" s="419"/>
      <c r="T1" s="419"/>
      <c r="U1" s="419"/>
      <c r="V1" s="419"/>
      <c r="W1" s="420"/>
      <c r="X1" s="228" t="s">
        <v>267</v>
      </c>
      <c r="Y1" s="229" t="s">
        <v>268</v>
      </c>
    </row>
    <row r="2" spans="1:25" s="29" customFormat="1" ht="17.25" customHeight="1" x14ac:dyDescent="0.25">
      <c r="A2" s="421"/>
      <c r="B2" s="422"/>
      <c r="C2" s="422"/>
      <c r="D2" s="422"/>
      <c r="E2" s="422"/>
      <c r="F2" s="422"/>
      <c r="G2" s="422"/>
      <c r="H2" s="422"/>
      <c r="I2" s="422"/>
      <c r="J2" s="422"/>
      <c r="K2" s="422"/>
      <c r="L2" s="422"/>
      <c r="M2" s="422"/>
      <c r="N2" s="422"/>
      <c r="O2" s="422"/>
      <c r="P2" s="422"/>
      <c r="Q2" s="422"/>
      <c r="R2" s="422"/>
      <c r="S2" s="422"/>
      <c r="T2" s="422"/>
      <c r="U2" s="422"/>
      <c r="V2" s="422"/>
      <c r="W2" s="423"/>
      <c r="X2" s="230" t="s">
        <v>269</v>
      </c>
      <c r="Y2" s="231">
        <v>1</v>
      </c>
    </row>
    <row r="3" spans="1:25" s="29" customFormat="1" ht="17.25" customHeight="1" x14ac:dyDescent="0.25">
      <c r="A3" s="421"/>
      <c r="B3" s="422"/>
      <c r="C3" s="422"/>
      <c r="D3" s="422"/>
      <c r="E3" s="422"/>
      <c r="F3" s="422"/>
      <c r="G3" s="422"/>
      <c r="H3" s="422"/>
      <c r="I3" s="422"/>
      <c r="J3" s="422"/>
      <c r="K3" s="422"/>
      <c r="L3" s="422"/>
      <c r="M3" s="422"/>
      <c r="N3" s="422"/>
      <c r="O3" s="422"/>
      <c r="P3" s="422"/>
      <c r="Q3" s="422"/>
      <c r="R3" s="422"/>
      <c r="S3" s="422"/>
      <c r="T3" s="422"/>
      <c r="U3" s="422"/>
      <c r="V3" s="422"/>
      <c r="W3" s="423"/>
      <c r="X3" s="230" t="s">
        <v>270</v>
      </c>
      <c r="Y3" s="232">
        <v>45183</v>
      </c>
    </row>
    <row r="4" spans="1:25" s="29" customFormat="1" ht="17.25" customHeight="1" x14ac:dyDescent="0.25">
      <c r="A4" s="424"/>
      <c r="B4" s="425"/>
      <c r="C4" s="425"/>
      <c r="D4" s="425"/>
      <c r="E4" s="425"/>
      <c r="F4" s="425"/>
      <c r="G4" s="425"/>
      <c r="H4" s="425"/>
      <c r="I4" s="425"/>
      <c r="J4" s="425"/>
      <c r="K4" s="425"/>
      <c r="L4" s="425"/>
      <c r="M4" s="425"/>
      <c r="N4" s="425"/>
      <c r="O4" s="425"/>
      <c r="P4" s="425"/>
      <c r="Q4" s="425"/>
      <c r="R4" s="425"/>
      <c r="S4" s="425"/>
      <c r="T4" s="425"/>
      <c r="U4" s="425"/>
      <c r="V4" s="425"/>
      <c r="W4" s="426"/>
      <c r="X4" s="233" t="s">
        <v>271</v>
      </c>
      <c r="Y4" s="234" t="s">
        <v>272</v>
      </c>
    </row>
    <row r="5" spans="1:25" s="29" customFormat="1" ht="24.75" customHeight="1" thickBot="1" x14ac:dyDescent="0.3">
      <c r="A5" s="28"/>
      <c r="B5" s="28"/>
      <c r="C5" s="28"/>
      <c r="D5" s="28"/>
      <c r="E5" s="28"/>
      <c r="F5" s="28"/>
      <c r="G5" s="32"/>
      <c r="H5" s="32"/>
      <c r="I5" s="32"/>
      <c r="J5" s="32"/>
    </row>
    <row r="6" spans="1:25" s="29" customFormat="1" ht="28.5" customHeight="1" thickBot="1" x14ac:dyDescent="0.3">
      <c r="A6" s="221"/>
      <c r="B6" s="221"/>
      <c r="C6" s="221"/>
      <c r="D6" s="221"/>
      <c r="E6" s="221"/>
      <c r="F6" s="221"/>
      <c r="G6" s="222"/>
      <c r="H6" s="222"/>
      <c r="I6" s="223"/>
      <c r="J6" s="223"/>
      <c r="K6" s="221"/>
      <c r="L6" s="391" t="s">
        <v>273</v>
      </c>
      <c r="M6" s="392"/>
      <c r="N6" s="392"/>
      <c r="O6" s="392"/>
      <c r="P6" s="392"/>
      <c r="Q6" s="392"/>
      <c r="R6" s="393"/>
      <c r="S6" s="221"/>
      <c r="T6" s="433" t="s">
        <v>274</v>
      </c>
      <c r="U6" s="434"/>
      <c r="V6" s="435" t="s">
        <v>275</v>
      </c>
      <c r="W6" s="436"/>
      <c r="X6" s="436" t="s">
        <v>276</v>
      </c>
      <c r="Y6" s="434"/>
    </row>
    <row r="7" spans="1:25" s="30" customFormat="1" ht="76.5" customHeight="1" thickBot="1" x14ac:dyDescent="0.3">
      <c r="A7" s="464" t="s">
        <v>277</v>
      </c>
      <c r="B7" s="465" t="s">
        <v>278</v>
      </c>
      <c r="C7" s="202" t="s">
        <v>88</v>
      </c>
      <c r="D7" s="465" t="s">
        <v>89</v>
      </c>
      <c r="E7" s="465" t="s">
        <v>279</v>
      </c>
      <c r="F7" s="465" t="s">
        <v>91</v>
      </c>
      <c r="G7" s="466" t="s">
        <v>280</v>
      </c>
      <c r="H7" s="466" t="s">
        <v>281</v>
      </c>
      <c r="I7" s="466" t="s">
        <v>282</v>
      </c>
      <c r="J7" s="257" t="s">
        <v>283</v>
      </c>
      <c r="K7" s="221"/>
      <c r="L7" s="255" t="s">
        <v>284</v>
      </c>
      <c r="M7" s="256" t="s">
        <v>285</v>
      </c>
      <c r="N7" s="256" t="s">
        <v>286</v>
      </c>
      <c r="O7" s="256" t="s">
        <v>287</v>
      </c>
      <c r="P7" s="256" t="s">
        <v>288</v>
      </c>
      <c r="Q7" s="256" t="s">
        <v>289</v>
      </c>
      <c r="R7" s="256" t="s">
        <v>290</v>
      </c>
      <c r="S7" s="257" t="s">
        <v>291</v>
      </c>
      <c r="T7" s="219" t="s">
        <v>292</v>
      </c>
      <c r="U7" s="219" t="s">
        <v>293</v>
      </c>
      <c r="V7" s="219" t="s">
        <v>294</v>
      </c>
      <c r="W7" s="219" t="s">
        <v>295</v>
      </c>
      <c r="X7" s="219" t="s">
        <v>296</v>
      </c>
      <c r="Y7" s="220" t="s">
        <v>297</v>
      </c>
    </row>
    <row r="8" spans="1:25" ht="94.5" customHeight="1" x14ac:dyDescent="0.25">
      <c r="A8" s="319">
        <v>1</v>
      </c>
      <c r="B8" s="315" t="s">
        <v>96</v>
      </c>
      <c r="C8" s="315" t="s">
        <v>97</v>
      </c>
      <c r="D8" s="315" t="s">
        <v>98</v>
      </c>
      <c r="E8" s="315" t="s">
        <v>99</v>
      </c>
      <c r="F8" s="315" t="s">
        <v>100</v>
      </c>
      <c r="G8" s="469" t="s">
        <v>28</v>
      </c>
      <c r="H8" s="307" t="s">
        <v>78</v>
      </c>
      <c r="I8" s="417" t="s">
        <v>256</v>
      </c>
      <c r="J8" s="470" t="s">
        <v>183</v>
      </c>
      <c r="K8" s="217"/>
      <c r="L8" s="163" t="s">
        <v>298</v>
      </c>
      <c r="M8" s="160" t="s">
        <v>299</v>
      </c>
      <c r="N8" s="258" t="s">
        <v>318</v>
      </c>
      <c r="O8" s="160" t="s">
        <v>300</v>
      </c>
      <c r="P8" s="258" t="s">
        <v>321</v>
      </c>
      <c r="Q8" s="258" t="s">
        <v>301</v>
      </c>
      <c r="R8" s="261"/>
      <c r="S8" s="430" t="s">
        <v>302</v>
      </c>
      <c r="T8" s="437"/>
      <c r="U8" s="312"/>
      <c r="V8" s="312"/>
      <c r="W8" s="312"/>
      <c r="X8" s="312"/>
      <c r="Y8" s="440"/>
    </row>
    <row r="9" spans="1:25" ht="14.45" customHeight="1" x14ac:dyDescent="0.25">
      <c r="A9" s="320"/>
      <c r="B9" s="316"/>
      <c r="C9" s="316"/>
      <c r="D9" s="316"/>
      <c r="E9" s="316"/>
      <c r="F9" s="316"/>
      <c r="G9" s="467"/>
      <c r="H9" s="468"/>
      <c r="I9" s="398"/>
      <c r="J9" s="349"/>
      <c r="K9" s="58"/>
      <c r="L9" s="164"/>
      <c r="M9" s="165"/>
      <c r="N9" s="165"/>
      <c r="O9" s="165"/>
      <c r="P9" s="237"/>
      <c r="Q9" s="127"/>
      <c r="R9" s="166"/>
      <c r="S9" s="431"/>
      <c r="T9" s="438"/>
      <c r="U9" s="313"/>
      <c r="V9" s="313"/>
      <c r="W9" s="313"/>
      <c r="X9" s="313"/>
      <c r="Y9" s="441"/>
    </row>
    <row r="10" spans="1:25" ht="14.45" customHeight="1" x14ac:dyDescent="0.25">
      <c r="A10" s="320"/>
      <c r="B10" s="316"/>
      <c r="C10" s="316"/>
      <c r="D10" s="316"/>
      <c r="E10" s="316"/>
      <c r="F10" s="316"/>
      <c r="G10" s="467"/>
      <c r="H10" s="468"/>
      <c r="I10" s="398"/>
      <c r="J10" s="349"/>
      <c r="K10" s="58"/>
      <c r="L10" s="164"/>
      <c r="M10" s="165"/>
      <c r="N10" s="165"/>
      <c r="O10" s="165"/>
      <c r="P10" s="237"/>
      <c r="Q10" s="165"/>
      <c r="R10" s="166"/>
      <c r="S10" s="431"/>
      <c r="T10" s="438"/>
      <c r="U10" s="313"/>
      <c r="V10" s="313"/>
      <c r="W10" s="313"/>
      <c r="X10" s="313"/>
      <c r="Y10" s="441"/>
    </row>
    <row r="11" spans="1:25" x14ac:dyDescent="0.25">
      <c r="A11" s="320"/>
      <c r="B11" s="316"/>
      <c r="C11" s="316"/>
      <c r="D11" s="316"/>
      <c r="E11" s="316"/>
      <c r="F11" s="316"/>
      <c r="G11" s="467"/>
      <c r="H11" s="468"/>
      <c r="I11" s="398"/>
      <c r="J11" s="349"/>
      <c r="K11" s="58"/>
      <c r="L11" s="164"/>
      <c r="M11" s="165"/>
      <c r="N11" s="165"/>
      <c r="O11" s="165"/>
      <c r="P11" s="237"/>
      <c r="Q11" s="165"/>
      <c r="R11" s="166"/>
      <c r="S11" s="431"/>
      <c r="T11" s="438"/>
      <c r="U11" s="313"/>
      <c r="V11" s="313"/>
      <c r="W11" s="313"/>
      <c r="X11" s="313"/>
      <c r="Y11" s="441"/>
    </row>
    <row r="12" spans="1:25" ht="14.45" customHeight="1" x14ac:dyDescent="0.25">
      <c r="A12" s="320"/>
      <c r="B12" s="316"/>
      <c r="C12" s="316"/>
      <c r="D12" s="316"/>
      <c r="E12" s="316"/>
      <c r="F12" s="316"/>
      <c r="G12" s="467"/>
      <c r="H12" s="468"/>
      <c r="I12" s="398"/>
      <c r="J12" s="349"/>
      <c r="K12" s="58"/>
      <c r="L12" s="164"/>
      <c r="M12" s="165"/>
      <c r="N12" s="165"/>
      <c r="O12" s="165"/>
      <c r="P12" s="237"/>
      <c r="Q12" s="165"/>
      <c r="R12" s="166"/>
      <c r="S12" s="431"/>
      <c r="T12" s="438"/>
      <c r="U12" s="313"/>
      <c r="V12" s="313"/>
      <c r="W12" s="313"/>
      <c r="X12" s="313"/>
      <c r="Y12" s="441"/>
    </row>
    <row r="13" spans="1:25" ht="14.45" customHeight="1" x14ac:dyDescent="0.25">
      <c r="A13" s="320"/>
      <c r="B13" s="316"/>
      <c r="C13" s="316"/>
      <c r="D13" s="316"/>
      <c r="E13" s="316"/>
      <c r="F13" s="316"/>
      <c r="G13" s="467"/>
      <c r="H13" s="468"/>
      <c r="I13" s="398"/>
      <c r="J13" s="349"/>
      <c r="K13" s="58"/>
      <c r="L13" s="164"/>
      <c r="M13" s="165"/>
      <c r="N13" s="165"/>
      <c r="O13" s="165"/>
      <c r="P13" s="237"/>
      <c r="Q13" s="165"/>
      <c r="R13" s="166"/>
      <c r="S13" s="431"/>
      <c r="T13" s="438"/>
      <c r="U13" s="313"/>
      <c r="V13" s="313"/>
      <c r="W13" s="313"/>
      <c r="X13" s="313"/>
      <c r="Y13" s="441"/>
    </row>
    <row r="14" spans="1:25" ht="14.45" customHeight="1" x14ac:dyDescent="0.25">
      <c r="A14" s="320"/>
      <c r="B14" s="316"/>
      <c r="C14" s="316"/>
      <c r="D14" s="316"/>
      <c r="E14" s="316"/>
      <c r="F14" s="316"/>
      <c r="G14" s="467"/>
      <c r="H14" s="468"/>
      <c r="I14" s="398"/>
      <c r="J14" s="349"/>
      <c r="K14" s="58"/>
      <c r="L14" s="164"/>
      <c r="M14" s="165"/>
      <c r="N14" s="165"/>
      <c r="O14" s="165"/>
      <c r="P14" s="237"/>
      <c r="Q14" s="165"/>
      <c r="R14" s="166"/>
      <c r="S14" s="431"/>
      <c r="T14" s="438"/>
      <c r="U14" s="313"/>
      <c r="V14" s="313"/>
      <c r="W14" s="313"/>
      <c r="X14" s="313"/>
      <c r="Y14" s="441"/>
    </row>
    <row r="15" spans="1:25" x14ac:dyDescent="0.25">
      <c r="A15" s="320"/>
      <c r="B15" s="316"/>
      <c r="C15" s="316"/>
      <c r="D15" s="316"/>
      <c r="E15" s="316"/>
      <c r="F15" s="316"/>
      <c r="G15" s="467"/>
      <c r="H15" s="468"/>
      <c r="I15" s="398"/>
      <c r="J15" s="349"/>
      <c r="K15" s="58"/>
      <c r="L15" s="164"/>
      <c r="M15" s="165"/>
      <c r="N15" s="165"/>
      <c r="O15" s="165"/>
      <c r="P15" s="237"/>
      <c r="Q15" s="165"/>
      <c r="R15" s="166"/>
      <c r="S15" s="431"/>
      <c r="T15" s="438"/>
      <c r="U15" s="313"/>
      <c r="V15" s="313"/>
      <c r="W15" s="313"/>
      <c r="X15" s="313"/>
      <c r="Y15" s="441"/>
    </row>
    <row r="16" spans="1:25" ht="14.45" customHeight="1" x14ac:dyDescent="0.25">
      <c r="A16" s="320"/>
      <c r="B16" s="316"/>
      <c r="C16" s="316"/>
      <c r="D16" s="316"/>
      <c r="E16" s="316"/>
      <c r="F16" s="316"/>
      <c r="G16" s="467"/>
      <c r="H16" s="468"/>
      <c r="I16" s="398"/>
      <c r="J16" s="349"/>
      <c r="K16" s="58"/>
      <c r="L16" s="164"/>
      <c r="M16" s="165"/>
      <c r="N16" s="165"/>
      <c r="O16" s="165"/>
      <c r="P16" s="237"/>
      <c r="Q16" s="165"/>
      <c r="R16" s="166"/>
      <c r="S16" s="431"/>
      <c r="T16" s="438"/>
      <c r="U16" s="313"/>
      <c r="V16" s="313"/>
      <c r="W16" s="313"/>
      <c r="X16" s="313"/>
      <c r="Y16" s="441"/>
    </row>
    <row r="17" spans="1:25" ht="15" customHeight="1" thickBot="1" x14ac:dyDescent="0.3">
      <c r="A17" s="476"/>
      <c r="B17" s="317"/>
      <c r="C17" s="317"/>
      <c r="D17" s="317"/>
      <c r="E17" s="317"/>
      <c r="F17" s="317"/>
      <c r="G17" s="477"/>
      <c r="H17" s="478"/>
      <c r="I17" s="399"/>
      <c r="J17" s="479"/>
      <c r="K17" s="218"/>
      <c r="L17" s="251"/>
      <c r="M17" s="252"/>
      <c r="N17" s="252"/>
      <c r="O17" s="252"/>
      <c r="P17" s="253"/>
      <c r="Q17" s="252"/>
      <c r="R17" s="254"/>
      <c r="S17" s="432"/>
      <c r="T17" s="439"/>
      <c r="U17" s="325"/>
      <c r="V17" s="325"/>
      <c r="W17" s="325"/>
      <c r="X17" s="325"/>
      <c r="Y17" s="442"/>
    </row>
    <row r="18" spans="1:25" ht="111.75" customHeight="1" x14ac:dyDescent="0.25">
      <c r="A18" s="319">
        <v>2</v>
      </c>
      <c r="B18" s="315" t="s">
        <v>104</v>
      </c>
      <c r="C18" s="315" t="s">
        <v>97</v>
      </c>
      <c r="D18" s="315" t="s">
        <v>98</v>
      </c>
      <c r="E18" s="315" t="s">
        <v>312</v>
      </c>
      <c r="F18" s="315" t="s">
        <v>100</v>
      </c>
      <c r="G18" s="469" t="s">
        <v>28</v>
      </c>
      <c r="H18" s="307" t="s">
        <v>70</v>
      </c>
      <c r="I18" s="417" t="s">
        <v>126</v>
      </c>
      <c r="J18" s="470" t="s">
        <v>183</v>
      </c>
      <c r="K18" s="473"/>
      <c r="L18" s="163" t="s">
        <v>314</v>
      </c>
      <c r="M18" s="258" t="s">
        <v>315</v>
      </c>
      <c r="N18" s="258" t="s">
        <v>311</v>
      </c>
      <c r="O18" s="259" t="s">
        <v>316</v>
      </c>
      <c r="P18" s="258" t="s">
        <v>321</v>
      </c>
      <c r="Q18" s="258" t="s">
        <v>317</v>
      </c>
      <c r="R18" s="151"/>
      <c r="S18" s="427" t="s">
        <v>313</v>
      </c>
      <c r="T18" s="437"/>
      <c r="U18" s="312"/>
      <c r="V18" s="312"/>
      <c r="W18" s="312"/>
      <c r="X18" s="312"/>
      <c r="Y18" s="440"/>
    </row>
    <row r="19" spans="1:25" ht="33.75" customHeight="1" x14ac:dyDescent="0.25">
      <c r="A19" s="320"/>
      <c r="B19" s="316"/>
      <c r="C19" s="316"/>
      <c r="D19" s="316"/>
      <c r="E19" s="316"/>
      <c r="F19" s="316"/>
      <c r="G19" s="467"/>
      <c r="H19" s="468"/>
      <c r="I19" s="398"/>
      <c r="J19" s="349"/>
      <c r="K19" s="474"/>
      <c r="L19" s="215"/>
      <c r="M19" s="127"/>
      <c r="N19" s="127"/>
      <c r="O19" s="127"/>
      <c r="P19" s="127"/>
      <c r="Q19" s="127"/>
      <c r="R19" s="155"/>
      <c r="S19" s="428"/>
      <c r="T19" s="438"/>
      <c r="U19" s="313"/>
      <c r="V19" s="313"/>
      <c r="W19" s="313"/>
      <c r="X19" s="313"/>
      <c r="Y19" s="441"/>
    </row>
    <row r="20" spans="1:25" ht="15" customHeight="1" x14ac:dyDescent="0.25">
      <c r="A20" s="320"/>
      <c r="B20" s="316"/>
      <c r="C20" s="316"/>
      <c r="D20" s="316"/>
      <c r="E20" s="316"/>
      <c r="F20" s="316"/>
      <c r="G20" s="467"/>
      <c r="H20" s="468"/>
      <c r="I20" s="398"/>
      <c r="J20" s="349"/>
      <c r="K20" s="474"/>
      <c r="L20" s="249"/>
      <c r="M20" s="127"/>
      <c r="N20" s="127"/>
      <c r="O20" s="127"/>
      <c r="P20" s="127"/>
      <c r="Q20" s="127"/>
      <c r="R20" s="155"/>
      <c r="S20" s="428"/>
      <c r="T20" s="438"/>
      <c r="U20" s="313"/>
      <c r="V20" s="313"/>
      <c r="W20" s="313"/>
      <c r="X20" s="313"/>
      <c r="Y20" s="441"/>
    </row>
    <row r="21" spans="1:25" ht="15" customHeight="1" x14ac:dyDescent="0.25">
      <c r="A21" s="320"/>
      <c r="B21" s="316"/>
      <c r="C21" s="316"/>
      <c r="D21" s="316"/>
      <c r="E21" s="316"/>
      <c r="F21" s="316"/>
      <c r="G21" s="467"/>
      <c r="H21" s="468"/>
      <c r="I21" s="398"/>
      <c r="J21" s="349"/>
      <c r="K21" s="474"/>
      <c r="L21" s="249"/>
      <c r="M21" s="127"/>
      <c r="N21" s="127"/>
      <c r="O21" s="127"/>
      <c r="P21" s="127"/>
      <c r="Q21" s="127"/>
      <c r="R21" s="155"/>
      <c r="S21" s="428"/>
      <c r="T21" s="438"/>
      <c r="U21" s="313"/>
      <c r="V21" s="313"/>
      <c r="W21" s="313"/>
      <c r="X21" s="313"/>
      <c r="Y21" s="441"/>
    </row>
    <row r="22" spans="1:25" ht="15" customHeight="1" x14ac:dyDescent="0.25">
      <c r="A22" s="320"/>
      <c r="B22" s="316"/>
      <c r="C22" s="316"/>
      <c r="D22" s="316"/>
      <c r="E22" s="316"/>
      <c r="F22" s="316"/>
      <c r="G22" s="467"/>
      <c r="H22" s="468"/>
      <c r="I22" s="398"/>
      <c r="J22" s="349"/>
      <c r="K22" s="474"/>
      <c r="L22" s="249"/>
      <c r="M22" s="127"/>
      <c r="N22" s="127"/>
      <c r="O22" s="127"/>
      <c r="P22" s="127"/>
      <c r="Q22" s="127"/>
      <c r="R22" s="155"/>
      <c r="S22" s="428"/>
      <c r="T22" s="438"/>
      <c r="U22" s="313"/>
      <c r="V22" s="313"/>
      <c r="W22" s="313"/>
      <c r="X22" s="313"/>
      <c r="Y22" s="441"/>
    </row>
    <row r="23" spans="1:25" ht="15" customHeight="1" x14ac:dyDescent="0.25">
      <c r="A23" s="320"/>
      <c r="B23" s="316"/>
      <c r="C23" s="316"/>
      <c r="D23" s="316"/>
      <c r="E23" s="316"/>
      <c r="F23" s="316"/>
      <c r="G23" s="467"/>
      <c r="H23" s="468"/>
      <c r="I23" s="398"/>
      <c r="J23" s="349"/>
      <c r="K23" s="474"/>
      <c r="L23" s="249"/>
      <c r="M23" s="127"/>
      <c r="N23" s="127"/>
      <c r="O23" s="127"/>
      <c r="P23" s="127"/>
      <c r="Q23" s="127"/>
      <c r="R23" s="155"/>
      <c r="S23" s="428"/>
      <c r="T23" s="438"/>
      <c r="U23" s="313"/>
      <c r="V23" s="313"/>
      <c r="W23" s="313"/>
      <c r="X23" s="313"/>
      <c r="Y23" s="441"/>
    </row>
    <row r="24" spans="1:25" ht="15" customHeight="1" x14ac:dyDescent="0.25">
      <c r="A24" s="320"/>
      <c r="B24" s="316"/>
      <c r="C24" s="316"/>
      <c r="D24" s="316"/>
      <c r="E24" s="316"/>
      <c r="F24" s="316"/>
      <c r="G24" s="467"/>
      <c r="H24" s="468"/>
      <c r="I24" s="398"/>
      <c r="J24" s="349"/>
      <c r="K24" s="474"/>
      <c r="L24" s="249"/>
      <c r="M24" s="127"/>
      <c r="N24" s="127"/>
      <c r="O24" s="127"/>
      <c r="P24" s="127"/>
      <c r="Q24" s="127"/>
      <c r="R24" s="155"/>
      <c r="S24" s="428"/>
      <c r="T24" s="438"/>
      <c r="U24" s="313"/>
      <c r="V24" s="313"/>
      <c r="W24" s="313"/>
      <c r="X24" s="313"/>
      <c r="Y24" s="441"/>
    </row>
    <row r="25" spans="1:25" ht="15" customHeight="1" x14ac:dyDescent="0.25">
      <c r="A25" s="320"/>
      <c r="B25" s="316"/>
      <c r="C25" s="316"/>
      <c r="D25" s="316"/>
      <c r="E25" s="316"/>
      <c r="F25" s="316"/>
      <c r="G25" s="467"/>
      <c r="H25" s="468"/>
      <c r="I25" s="398"/>
      <c r="J25" s="349"/>
      <c r="K25" s="474"/>
      <c r="L25" s="249"/>
      <c r="M25" s="127"/>
      <c r="N25" s="127"/>
      <c r="O25" s="127"/>
      <c r="P25" s="127"/>
      <c r="Q25" s="127"/>
      <c r="R25" s="155"/>
      <c r="S25" s="428"/>
      <c r="T25" s="438"/>
      <c r="U25" s="313"/>
      <c r="V25" s="313"/>
      <c r="W25" s="313"/>
      <c r="X25" s="313"/>
      <c r="Y25" s="441"/>
    </row>
    <row r="26" spans="1:25" ht="15" customHeight="1" x14ac:dyDescent="0.25">
      <c r="A26" s="320"/>
      <c r="B26" s="316"/>
      <c r="C26" s="316"/>
      <c r="D26" s="316"/>
      <c r="E26" s="316"/>
      <c r="F26" s="316"/>
      <c r="G26" s="467"/>
      <c r="H26" s="468"/>
      <c r="I26" s="398"/>
      <c r="J26" s="349"/>
      <c r="K26" s="474"/>
      <c r="L26" s="249"/>
      <c r="M26" s="127"/>
      <c r="N26" s="127"/>
      <c r="O26" s="127"/>
      <c r="P26" s="127"/>
      <c r="Q26" s="127"/>
      <c r="R26" s="155"/>
      <c r="S26" s="428"/>
      <c r="T26" s="438"/>
      <c r="U26" s="313"/>
      <c r="V26" s="313"/>
      <c r="W26" s="313"/>
      <c r="X26" s="313"/>
      <c r="Y26" s="441"/>
    </row>
    <row r="27" spans="1:25" ht="15.75" customHeight="1" thickBot="1" x14ac:dyDescent="0.3">
      <c r="A27" s="321"/>
      <c r="B27" s="318"/>
      <c r="C27" s="318"/>
      <c r="D27" s="318"/>
      <c r="E27" s="318"/>
      <c r="F27" s="318"/>
      <c r="G27" s="471"/>
      <c r="H27" s="472"/>
      <c r="I27" s="402"/>
      <c r="J27" s="350"/>
      <c r="K27" s="475"/>
      <c r="L27" s="250"/>
      <c r="M27" s="167"/>
      <c r="N27" s="167"/>
      <c r="O27" s="167"/>
      <c r="P27" s="167"/>
      <c r="Q27" s="167"/>
      <c r="R27" s="260"/>
      <c r="S27" s="429"/>
      <c r="T27" s="444"/>
      <c r="U27" s="314"/>
      <c r="V27" s="314"/>
      <c r="W27" s="314"/>
      <c r="X27" s="314"/>
      <c r="Y27" s="443"/>
    </row>
    <row r="30" spans="1:25" x14ac:dyDescent="0.25">
      <c r="S30" s="1">
        <v>600</v>
      </c>
    </row>
  </sheetData>
  <mergeCells count="39">
    <mergeCell ref="Y18:Y27"/>
    <mergeCell ref="T18:T27"/>
    <mergeCell ref="U18:U27"/>
    <mergeCell ref="V18:V27"/>
    <mergeCell ref="W18:W27"/>
    <mergeCell ref="X18:X27"/>
    <mergeCell ref="X6:Y6"/>
    <mergeCell ref="T8:T17"/>
    <mergeCell ref="U8:U17"/>
    <mergeCell ref="V8:V17"/>
    <mergeCell ref="W8:W17"/>
    <mergeCell ref="X8:X17"/>
    <mergeCell ref="Y8:Y17"/>
    <mergeCell ref="G8:G17"/>
    <mergeCell ref="H8:H17"/>
    <mergeCell ref="I8:I17"/>
    <mergeCell ref="T6:U6"/>
    <mergeCell ref="V6:W6"/>
    <mergeCell ref="B8:B17"/>
    <mergeCell ref="C8:C17"/>
    <mergeCell ref="D8:D17"/>
    <mergeCell ref="E8:E17"/>
    <mergeCell ref="F8:F17"/>
    <mergeCell ref="A1:W4"/>
    <mergeCell ref="S18:S27"/>
    <mergeCell ref="A18:A27"/>
    <mergeCell ref="B18:B27"/>
    <mergeCell ref="C18:C27"/>
    <mergeCell ref="D18:D27"/>
    <mergeCell ref="E18:E27"/>
    <mergeCell ref="F18:F27"/>
    <mergeCell ref="G18:G27"/>
    <mergeCell ref="H18:H27"/>
    <mergeCell ref="I18:I27"/>
    <mergeCell ref="J18:J27"/>
    <mergeCell ref="S8:S17"/>
    <mergeCell ref="J8:J17"/>
    <mergeCell ref="L6:R6"/>
    <mergeCell ref="A8:A17"/>
  </mergeCells>
  <conditionalFormatting sqref="G8 G18">
    <cfRule type="cellIs" dxfId="21" priority="14" operator="equal">
      <formula>"Muy Baja"</formula>
    </cfRule>
    <cfRule type="cellIs" dxfId="20" priority="15" operator="equal">
      <formula>"Baja"</formula>
    </cfRule>
    <cfRule type="cellIs" dxfId="19" priority="16" operator="equal">
      <formula>"Media"</formula>
    </cfRule>
    <cfRule type="cellIs" dxfId="18" priority="17" operator="equal">
      <formula>"Alta"</formula>
    </cfRule>
    <cfRule type="cellIs" dxfId="17" priority="18" operator="equal">
      <formula>"Muy Alta"</formula>
    </cfRule>
  </conditionalFormatting>
  <conditionalFormatting sqref="H8 H18">
    <cfRule type="cellIs" dxfId="16" priority="9" operator="equal">
      <formula>"Leve"</formula>
    </cfRule>
    <cfRule type="cellIs" dxfId="15" priority="10" operator="equal">
      <formula>"Menor"</formula>
    </cfRule>
    <cfRule type="cellIs" dxfId="14" priority="11" operator="equal">
      <formula>"Moderado"</formula>
    </cfRule>
    <cfRule type="cellIs" dxfId="13" priority="12" operator="equal">
      <formula>"Mayor"</formula>
    </cfRule>
    <cfRule type="cellIs" dxfId="12" priority="13" operator="equal">
      <formula>"Catastrófico"</formula>
    </cfRule>
  </conditionalFormatting>
  <conditionalFormatting sqref="I8:I27">
    <cfRule type="containsText" dxfId="11" priority="51" stopIfTrue="1" operator="containsText" text="BAJO">
      <formula>NOT(ISERROR(SEARCH("BAJO",I8)))</formula>
    </cfRule>
    <cfRule type="containsText" dxfId="10" priority="52" stopIfTrue="1" operator="containsText" text="MODERADO">
      <formula>NOT(ISERROR(SEARCH("MODERADO",I8)))</formula>
    </cfRule>
    <cfRule type="containsText" dxfId="9" priority="53" stopIfTrue="1" operator="containsText" text="ALTO">
      <formula>NOT(ISERROR(SEARCH("ALTO",I8)))</formula>
    </cfRule>
    <cfRule type="containsText" dxfId="8" priority="54" stopIfTrue="1" operator="containsText" text="EXTREMO">
      <formula>NOT(ISERROR(SEARCH("EXTREMO",I8)))</formula>
    </cfRule>
  </conditionalFormatting>
  <conditionalFormatting sqref="J8">
    <cfRule type="containsText" dxfId="7" priority="65" stopIfTrue="1" operator="containsText" text="ALTA">
      <formula>NOT(ISERROR(SEARCH("ALTA",J8)))</formula>
    </cfRule>
    <cfRule type="containsText" dxfId="6" priority="66" stopIfTrue="1" operator="containsText" text="MODERADA">
      <formula>NOT(ISERROR(SEARCH("MODERADA",J8)))</formula>
    </cfRule>
    <cfRule type="cellIs" dxfId="5" priority="67" stopIfTrue="1" operator="equal">
      <formula>"EXTREMA"</formula>
    </cfRule>
    <cfRule type="cellIs" dxfId="4" priority="68" stopIfTrue="1" operator="equal">
      <formula>"BAJA"</formula>
    </cfRule>
  </conditionalFormatting>
  <conditionalFormatting sqref="J18">
    <cfRule type="containsText" dxfId="3" priority="1" stopIfTrue="1" operator="containsText" text="ALTA">
      <formula>NOT(ISERROR(SEARCH("ALTA",J18)))</formula>
    </cfRule>
    <cfRule type="containsText" dxfId="2" priority="2" stopIfTrue="1" operator="containsText" text="MODERADA">
      <formula>NOT(ISERROR(SEARCH("MODERADA",J18)))</formula>
    </cfRule>
    <cfRule type="cellIs" dxfId="1" priority="3" stopIfTrue="1" operator="equal">
      <formula>"EXTREMA"</formula>
    </cfRule>
    <cfRule type="cellIs" dxfId="0" priority="4" stopIfTrue="1" operator="equal">
      <formula>"BAJA"</formula>
    </cfRule>
  </conditionalFormatting>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8"/>
  <sheetViews>
    <sheetView showGridLines="0" zoomScale="40" zoomScaleNormal="40" workbookViewId="0">
      <selection activeCell="H1" sqref="H1"/>
    </sheetView>
  </sheetViews>
  <sheetFormatPr baseColWidth="10" defaultColWidth="11.42578125" defaultRowHeight="12" x14ac:dyDescent="0.25"/>
  <cols>
    <col min="1" max="1" width="22.7109375" style="49" customWidth="1"/>
    <col min="2" max="2" width="22.85546875" style="45" customWidth="1"/>
    <col min="3" max="3" width="13.140625" style="45" customWidth="1"/>
    <col min="4" max="4" width="32.85546875" style="45" customWidth="1"/>
    <col min="5" max="6" width="44.28515625" style="45" customWidth="1"/>
    <col min="7" max="7" width="54" style="45" customWidth="1"/>
    <col min="8" max="8" width="44.28515625" style="45" customWidth="1"/>
    <col min="9" max="9" width="41.42578125" style="45" customWidth="1"/>
    <col min="10" max="10" width="44.28515625" style="45" customWidth="1"/>
    <col min="11" max="11" width="42.7109375" style="45" customWidth="1"/>
    <col min="12" max="16384" width="11.42578125" style="45"/>
  </cols>
  <sheetData>
    <row r="1" spans="1:9" ht="111" customHeight="1" x14ac:dyDescent="0.25">
      <c r="A1" s="445" t="s">
        <v>303</v>
      </c>
      <c r="B1" s="445"/>
      <c r="C1" s="445"/>
      <c r="D1" s="445"/>
      <c r="E1" s="445"/>
      <c r="F1" s="445"/>
      <c r="G1" s="445"/>
      <c r="H1" s="235"/>
      <c r="I1" s="44"/>
    </row>
    <row r="2" spans="1:9" s="47" customFormat="1" ht="22.5" customHeight="1" x14ac:dyDescent="0.25">
      <c r="A2" s="46"/>
    </row>
    <row r="3" spans="1:9" s="47" customFormat="1" ht="22.5" customHeight="1" x14ac:dyDescent="0.25">
      <c r="A3" s="46"/>
      <c r="D3" s="48"/>
    </row>
    <row r="4" spans="1:9" s="47" customFormat="1" ht="22.5" customHeight="1" x14ac:dyDescent="0.25">
      <c r="A4" s="46"/>
      <c r="D4" s="95" t="s">
        <v>319</v>
      </c>
    </row>
    <row r="5" spans="1:9" ht="22.5" customHeight="1" x14ac:dyDescent="0.25">
      <c r="D5" s="50"/>
      <c r="E5" s="51"/>
      <c r="F5" s="51"/>
      <c r="G5" s="51"/>
    </row>
    <row r="6" spans="1:9" ht="31.5" customHeight="1" thickBot="1" x14ac:dyDescent="0.35">
      <c r="E6" s="85" t="s">
        <v>281</v>
      </c>
    </row>
    <row r="7" spans="1:9" ht="82.5" customHeight="1" thickBot="1" x14ac:dyDescent="0.35">
      <c r="B7" s="52" t="s">
        <v>304</v>
      </c>
      <c r="D7" s="85" t="s">
        <v>24</v>
      </c>
      <c r="E7" s="173" t="s">
        <v>111</v>
      </c>
      <c r="F7" s="174" t="s">
        <v>112</v>
      </c>
      <c r="G7" s="175" t="s">
        <v>113</v>
      </c>
    </row>
    <row r="8" spans="1:9" ht="82.5" customHeight="1" x14ac:dyDescent="0.25">
      <c r="B8" s="92" t="s">
        <v>109</v>
      </c>
      <c r="D8" s="168" t="s">
        <v>40</v>
      </c>
      <c r="E8" s="183"/>
      <c r="F8" s="183"/>
      <c r="G8" s="86"/>
    </row>
    <row r="9" spans="1:9" ht="82.5" customHeight="1" x14ac:dyDescent="0.25">
      <c r="B9" s="93" t="s">
        <v>110</v>
      </c>
      <c r="D9" s="169" t="s">
        <v>37</v>
      </c>
      <c r="E9" s="80"/>
      <c r="F9" s="81"/>
      <c r="G9" s="87"/>
    </row>
    <row r="10" spans="1:9" ht="82.5" customHeight="1" x14ac:dyDescent="0.25">
      <c r="B10" s="94" t="s">
        <v>70</v>
      </c>
      <c r="D10" s="170" t="s">
        <v>34</v>
      </c>
      <c r="E10" s="80"/>
      <c r="F10" s="81"/>
      <c r="G10" s="87"/>
    </row>
    <row r="11" spans="1:9" ht="82.5" customHeight="1" x14ac:dyDescent="0.25">
      <c r="D11" s="171" t="s">
        <v>31</v>
      </c>
      <c r="E11" s="24"/>
      <c r="F11" s="80"/>
      <c r="G11" s="87"/>
    </row>
    <row r="12" spans="1:9" ht="82.5" customHeight="1" thickBot="1" x14ac:dyDescent="0.3">
      <c r="D12" s="172" t="s">
        <v>305</v>
      </c>
      <c r="E12" s="238" t="s">
        <v>104</v>
      </c>
      <c r="F12" s="184" t="s">
        <v>96</v>
      </c>
      <c r="G12" s="88"/>
    </row>
    <row r="13" spans="1:9" ht="24.75" customHeight="1" x14ac:dyDescent="0.25"/>
    <row r="14" spans="1:9" ht="24.75" customHeight="1" x14ac:dyDescent="0.25"/>
    <row r="15" spans="1:9" ht="24.75" customHeight="1" x14ac:dyDescent="0.25"/>
    <row r="16" spans="1:9" ht="24.75" customHeight="1" x14ac:dyDescent="0.25"/>
    <row r="17" spans="2:7" ht="24.75" customHeight="1" x14ac:dyDescent="0.25">
      <c r="D17" s="95" t="s">
        <v>320</v>
      </c>
    </row>
    <row r="18" spans="2:7" ht="24.75" customHeight="1" thickBot="1" x14ac:dyDescent="0.35">
      <c r="E18" s="85" t="s">
        <v>281</v>
      </c>
    </row>
    <row r="19" spans="2:7" ht="82.5" customHeight="1" thickBot="1" x14ac:dyDescent="0.35">
      <c r="B19" s="52" t="s">
        <v>304</v>
      </c>
      <c r="D19" s="85" t="s">
        <v>24</v>
      </c>
      <c r="E19" s="89" t="s">
        <v>111</v>
      </c>
      <c r="F19" s="90" t="s">
        <v>112</v>
      </c>
      <c r="G19" s="91" t="s">
        <v>113</v>
      </c>
    </row>
    <row r="20" spans="2:7" ht="82.5" customHeight="1" x14ac:dyDescent="0.25">
      <c r="B20" s="92" t="s">
        <v>109</v>
      </c>
      <c r="D20" s="168" t="s">
        <v>40</v>
      </c>
      <c r="E20" s="183"/>
      <c r="F20" s="183"/>
      <c r="G20" s="86"/>
    </row>
    <row r="21" spans="2:7" ht="82.5" customHeight="1" x14ac:dyDescent="0.25">
      <c r="B21" s="93" t="s">
        <v>110</v>
      </c>
      <c r="D21" s="169" t="s">
        <v>37</v>
      </c>
      <c r="E21" s="80"/>
      <c r="F21" s="81"/>
      <c r="G21" s="87"/>
    </row>
    <row r="22" spans="2:7" ht="82.5" customHeight="1" x14ac:dyDescent="0.25">
      <c r="B22" s="94" t="s">
        <v>70</v>
      </c>
      <c r="D22" s="170" t="s">
        <v>34</v>
      </c>
      <c r="E22" s="80"/>
      <c r="F22" s="81"/>
      <c r="G22" s="87"/>
    </row>
    <row r="23" spans="2:7" ht="82.5" customHeight="1" x14ac:dyDescent="0.25">
      <c r="D23" s="171" t="s">
        <v>31</v>
      </c>
      <c r="E23" s="24"/>
      <c r="F23" s="80"/>
      <c r="G23" s="87"/>
    </row>
    <row r="24" spans="2:7" ht="82.5" customHeight="1" thickBot="1" x14ac:dyDescent="0.3">
      <c r="D24" s="172" t="s">
        <v>305</v>
      </c>
      <c r="E24" s="238" t="s">
        <v>104</v>
      </c>
      <c r="F24" s="184" t="s">
        <v>96</v>
      </c>
      <c r="G24" s="88"/>
    </row>
    <row r="25" spans="2:7" ht="24.75" customHeight="1" x14ac:dyDescent="0.25"/>
    <row r="26" spans="2:7" ht="24.75" customHeight="1" x14ac:dyDescent="0.25"/>
    <row r="27" spans="2:7" ht="24.75" customHeight="1" x14ac:dyDescent="0.25"/>
    <row r="28" spans="2:7" ht="24.75" customHeight="1" x14ac:dyDescent="0.25"/>
  </sheetData>
  <mergeCells count="1">
    <mergeCell ref="A1:G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3" ma:contentTypeDescription="Crear nuevo documento." ma:contentTypeScope="" ma:versionID="9f85fa21acf06423bd6b88e2c53e3842">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8a27f7c9858ad4ea9e5711c0d9304c81"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60C977-C915-497B-9B2B-B278D1A1D210}">
  <ds:schemaRef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088e3bd2-b56c-43a0-b8a9-e0fb12425dda"/>
    <ds:schemaRef ds:uri="http://schemas.microsoft.com/office/2006/documentManagement/types"/>
    <ds:schemaRef ds:uri="8a5bfd3a-d6b9-4829-9d24-8e2d803f4e0b"/>
    <ds:schemaRef ds:uri="http://www.w3.org/XML/1998/namespace"/>
    <ds:schemaRef ds:uri="http://purl.org/dc/dcmitype/"/>
  </ds:schemaRefs>
</ds:datastoreItem>
</file>

<file path=customXml/itemProps2.xml><?xml version="1.0" encoding="utf-8"?>
<ds:datastoreItem xmlns:ds="http://schemas.openxmlformats.org/officeDocument/2006/customXml" ds:itemID="{32E47015-9AF7-4AF6-ABBA-6DE04C5327F6}">
  <ds:schemaRefs>
    <ds:schemaRef ds:uri="http://schemas.microsoft.com/sharepoint/v3/contenttype/forms"/>
  </ds:schemaRefs>
</ds:datastoreItem>
</file>

<file path=customXml/itemProps3.xml><?xml version="1.0" encoding="utf-8"?>
<ds:datastoreItem xmlns:ds="http://schemas.openxmlformats.org/officeDocument/2006/customXml" ds:itemID="{ADC325CA-0911-417B-A42E-7629FA00EF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Contexto del Proceso</vt:lpstr>
      <vt:lpstr>Probabilidad</vt:lpstr>
      <vt:lpstr>Preguntas Corrupción</vt:lpstr>
      <vt:lpstr>Impacto Corrupción</vt:lpstr>
      <vt:lpstr>Identificación de Riesgos</vt:lpstr>
      <vt:lpstr>Tablas de validación</vt:lpstr>
      <vt:lpstr>Controles</vt:lpstr>
      <vt:lpstr>Matriz Consolidada</vt:lpstr>
      <vt:lpstr>Mapa de Riesgos</vt:lpstr>
      <vt:lpstr>Matriz de Valoración Riesgo 2 </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Diana Vargas</cp:lastModifiedBy>
  <cp:revision/>
  <dcterms:created xsi:type="dcterms:W3CDTF">2016-06-09T16:06:58Z</dcterms:created>
  <dcterms:modified xsi:type="dcterms:W3CDTF">2025-02-10T13:57:54Z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