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OneDrive\Documentos\Work\Riesgos\Vigentes\2025\finales\Diana\RGPublicar\"/>
    </mc:Choice>
  </mc:AlternateContent>
  <xr:revisionPtr revIDLastSave="0" documentId="13_ncr:1_{0946BA76-025E-484E-B303-2AC96ADFBBA9}" xr6:coauthVersionLast="47" xr6:coauthVersionMax="47" xr10:uidLastSave="{00000000-0000-0000-0000-000000000000}"/>
  <bookViews>
    <workbookView xWindow="-120" yWindow="-120" windowWidth="20730" windowHeight="11040" firstSheet="3"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8" l="1"/>
  <c r="G14" i="18"/>
  <c r="G13" i="18"/>
  <c r="G11" i="18"/>
  <c r="F28" i="15" l="1"/>
  <c r="E28" i="15"/>
  <c r="C28" i="15"/>
  <c r="B28" i="15"/>
  <c r="D28" i="15"/>
  <c r="A16" i="18"/>
  <c r="B16" i="18"/>
  <c r="G16" i="18"/>
  <c r="J16" i="18"/>
  <c r="L16" i="18"/>
  <c r="N16" i="18"/>
  <c r="P16" i="18"/>
  <c r="R16" i="18"/>
  <c r="AC16" i="18"/>
  <c r="G17" i="18"/>
  <c r="J17" i="18"/>
  <c r="L17" i="18"/>
  <c r="N17" i="18"/>
  <c r="P17" i="18"/>
  <c r="G18" i="18"/>
  <c r="Q18" i="18"/>
  <c r="R18" i="18"/>
  <c r="S18" i="18" l="1"/>
  <c r="T18" i="18" s="1"/>
  <c r="Y16" i="18" s="1"/>
  <c r="Q16" i="18"/>
  <c r="S16" i="18" s="1"/>
  <c r="T16" i="18" s="1"/>
  <c r="R17" i="18" s="1"/>
  <c r="Q17" i="18"/>
  <c r="S17" i="18" l="1"/>
  <c r="T17" i="18" s="1"/>
  <c r="W16" i="18" s="1"/>
  <c r="H28" i="15" l="1"/>
  <c r="G28" i="15"/>
  <c r="I28" i="15"/>
  <c r="B13" i="18"/>
  <c r="A13" i="18"/>
  <c r="A11" i="18" l="1"/>
</calcChain>
</file>

<file path=xl/sharedStrings.xml><?xml version="1.0" encoding="utf-8"?>
<sst xmlns="http://schemas.openxmlformats.org/spreadsheetml/2006/main" count="494" uniqueCount="258">
  <si>
    <t>CONTEXTO INSTITUCIONAL
Direccionamiento Estratégico</t>
  </si>
  <si>
    <r>
      <t xml:space="preserve">Factores de Contexto Externo, Interno y de Proceso 
</t>
    </r>
    <r>
      <rPr>
        <b/>
        <sz val="11"/>
        <color rgb="FF000000"/>
        <rFont val="Calibri"/>
        <family val="2"/>
      </rPr>
      <t xml:space="preserve">Nombre del proceso: </t>
    </r>
    <r>
      <rPr>
        <b/>
        <sz val="11"/>
        <color rgb="FF3E6CC0"/>
        <rFont val="Calibri"/>
        <family val="2"/>
      </rPr>
      <t xml:space="preserve"> Gestión de Control Disciplinario</t>
    </r>
  </si>
  <si>
    <t>CONTEXTO</t>
  </si>
  <si>
    <t>FACTORES EXTERNOS</t>
  </si>
  <si>
    <t>POLÍTICOS: Son aquellas acciones y medidas tomadas por el gobierno, que pueden incidir en
la operación y cumplimiento de metas de la Entidad.</t>
  </si>
  <si>
    <t>LEGALES:  Hace referencia al cumplimiento de las leyes y lo relacionado con la misionalidad
de la Agencia.</t>
  </si>
  <si>
    <t>ECONÓMICOS: Son aquellas cuestiones económicas que pueden incidir en la Agencia, como la inflación, tasas de interés, el PIB, entre otros.</t>
  </si>
  <si>
    <t>SOCIOCULTURALES: Son todos aquellos elementos que componen la sociedad como son:
cultura, religión, creencias entre otros y que pueden incidir en la Agencia</t>
  </si>
  <si>
    <t>FACTORES INTERNOS</t>
  </si>
  <si>
    <t>NORMATIVOS Y DE PROCEDIMIENTOS: Entre ellos se encuentran la normatividad propia de la Agencia y los procesos y procedimientos aplicables.</t>
  </si>
  <si>
    <t>COMUNICACIÓN INTERNA: Canales de comunicación entre procesos</t>
  </si>
  <si>
    <t>PLANEACIÓN Y ESTRATEGIA: Se refiere a la misión, visión, objetivos de la entidad, su funcionamiento, las relaciones con otras entidades y los grupos de interés.</t>
  </si>
  <si>
    <t>FINANCIEROS Y FÍSICOS: Se puede referir a la adquisición, seguimiento o distribución de los recursos técnicos, tecnológicos, económicos y humanos</t>
  </si>
  <si>
    <t>FACTORES PROCESO</t>
  </si>
  <si>
    <t>COMUNICACIÓN ENTRE LOS PROCESOS: Efectividad en los flujos de información determinados en la interacción de los procesos.</t>
  </si>
  <si>
    <t>INTERACCIÓN CON OTROS PROCESOS: Relación precisa con otros procesos en cuanto a insumos, proveedores, productos, usuarios o clientes.</t>
  </si>
  <si>
    <t>LÍDERES DEL PROCESO: Grado de autoridad y responsabilidad de los funcionarios frente al proceso.</t>
  </si>
  <si>
    <t>PROCEDIMIENTOS ASOCIADOS: Pertinencia en los procedimientos que desarrollan los procesos.</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</si>
  <si>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</si>
  <si>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</si>
  <si>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</si>
  <si>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</si>
  <si>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</si>
  <si>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</si>
  <si>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</si>
  <si>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</si>
  <si>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</si>
  <si>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</si>
  <si>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</si>
  <si>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</si>
  <si>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</si>
  <si>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</si>
  <si>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</si>
  <si>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</si>
  <si>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</si>
  <si>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</si>
  <si>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</si>
  <si>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</si>
  <si>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</si>
  <si>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</si>
  <si>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</si>
  <si>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</si>
  <si>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</si>
  <si>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</si>
  <si>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</si>
  <si>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</si>
  <si>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</si>
  <si>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</si>
  <si>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</si>
  <si>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</si>
  <si>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</si>
  <si>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</si>
  <si>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</si>
  <si>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</si>
  <si>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</si>
  <si>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</si>
  <si>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</si>
  <si>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</si>
  <si>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</si>
  <si>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</si>
  <si>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</si>
  <si>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</si>
  <si>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</si>
  <si>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</si>
  <si>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</si>
  <si>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Evaluación</t>
  </si>
  <si>
    <t>Gestión de Control Disciplinario</t>
  </si>
  <si>
    <t>Ejecución y administración de procesos</t>
  </si>
  <si>
    <t>X</t>
  </si>
  <si>
    <t>Probabilidad</t>
  </si>
  <si>
    <t>Muy Allta</t>
  </si>
  <si>
    <t>Alto</t>
  </si>
  <si>
    <t>Extremo</t>
  </si>
  <si>
    <t>Bajo</t>
  </si>
  <si>
    <t>Muy Baja 20%</t>
  </si>
  <si>
    <t>Leve 20%</t>
  </si>
  <si>
    <t>Menor 40%</t>
  </si>
  <si>
    <t>Moderado 60%</t>
  </si>
  <si>
    <t>Mayor 80%</t>
  </si>
  <si>
    <t>Catastrófico 100%</t>
  </si>
  <si>
    <t>Impacto</t>
  </si>
  <si>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</si>
  <si>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</si>
  <si>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</si>
  <si>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</si>
  <si>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</si>
  <si>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</si>
  <si>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</si>
  <si>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</si>
  <si>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t>Contexto Externo</t>
  </si>
  <si>
    <t>Contexto Interno</t>
  </si>
  <si>
    <t>Proceso</t>
  </si>
  <si>
    <t>DISEÑO DEL PROCESO: Claridad en la descripción del alcance y objetivo del proceso.</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</si>
  <si>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</si>
  <si>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</si>
  <si>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</si>
  <si>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</si>
  <si>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MEDIOAMBIENTALES: Todo lo relacionado directa o indirectamente con el medioambiente y
que pueden inferir en el funcionamiento de la entidad, como el cambio climático entre otros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</si>
  <si>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</si>
  <si>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</si>
  <si>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</si>
  <si>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</si>
  <si>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</si>
  <si>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</si>
  <si>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</si>
  <si>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</si>
  <si>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</si>
  <si>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</si>
  <si>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</si>
  <si>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</si>
  <si>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</si>
  <si>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</si>
  <si>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</si>
  <si>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</si>
  <si>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</si>
  <si>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</si>
  <si>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</si>
  <si>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</si>
  <si>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</si>
  <si>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</si>
  <si>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</si>
  <si>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</si>
  <si>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</si>
  <si>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</si>
  <si>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</si>
  <si>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</si>
  <si>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</si>
  <si>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</si>
  <si>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</si>
  <si>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</si>
  <si>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</si>
  <si>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</si>
  <si>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</si>
  <si>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</si>
  <si>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</si>
  <si>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</si>
  <si>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</si>
  <si>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</si>
  <si>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</si>
  <si>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</si>
  <si>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</si>
  <si>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</si>
  <si>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</si>
  <si>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</si>
  <si>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</si>
  <si>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</si>
  <si>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</si>
  <si>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</si>
  <si>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</si>
  <si>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</si>
  <si>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</si>
  <si>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</si>
  <si>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</si>
  <si>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</si>
  <si>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</si>
  <si>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</si>
  <si>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</si>
  <si>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</si>
  <si>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</si>
  <si>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</si>
  <si>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</si>
  <si>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</si>
  <si>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</si>
  <si>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</si>
  <si>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</si>
  <si>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</si>
  <si>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</si>
  <si>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</si>
  <si>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</si>
  <si>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</si>
  <si>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</si>
  <si>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</si>
  <si>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</si>
  <si>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</si>
  <si>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</si>
  <si>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</si>
  <si>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</si>
  <si>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</si>
  <si>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</si>
  <si>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</si>
  <si>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</si>
  <si>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El Jefe de la Oficina de Control Disciplinario Interno</t>
  </si>
  <si>
    <t>deberá registrar en el cuadro de control la información de las quejas recibidas para actualizar y efectuar el seguimiento de las mismas</t>
  </si>
  <si>
    <t>Dicho seguimiento se hará teniendo en cuenta el formato "Control de expedientes radicados y providencias proferidas", casillas "Numeración de Procesos Disciplinarios" y "Fecha de Recepción en la Oficina/Creación".</t>
  </si>
  <si>
    <t>deberá efectuar una revisión mensual del estado actual de los procesos con el fin de constatar las fechas límites para la toma de decisiones.</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</si>
  <si>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</si>
  <si>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</si>
  <si>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</si>
  <si>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</si>
  <si>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</si>
  <si>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(Ajustar el nombre de la matriz, a partir del tipo de riesgos registrado)</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</si>
  <si>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</si>
  <si>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</si>
  <si>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</si>
  <si>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</si>
  <si>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</si>
  <si>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</si>
  <si>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</si>
  <si>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</si>
  <si>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</si>
  <si>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</si>
  <si>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</si>
  <si>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</si>
  <si>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</si>
  <si>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</si>
  <si>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</si>
  <si>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</si>
  <si>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</si>
  <si>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</si>
  <si>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</si>
  <si>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</si>
  <si>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</si>
  <si>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</si>
  <si>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</si>
  <si>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</si>
  <si>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</si>
  <si>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</si>
  <si>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</si>
  <si>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Informe de Seguimiento y Control de quejas e informes disciplinarios: (Quejas o Informes evaluados oportunamente / Quejas o informes radicados) x 100</t>
  </si>
  <si>
    <r>
      <rPr>
        <b/>
        <sz val="16"/>
        <rFont val="Arial"/>
        <family val="2"/>
      </rPr>
      <t xml:space="preserve">MAPA DE RIESGOS DE GESTIÓN
</t>
    </r>
    <r>
      <rPr>
        <b/>
        <sz val="11"/>
        <rFont val="Arial"/>
        <family val="2"/>
      </rPr>
      <t xml:space="preserve">Direccionamiento Estratégico     </t>
    </r>
  </si>
  <si>
    <t>IMPACTO</t>
  </si>
  <si>
    <t>Nivel de Riesgo</t>
  </si>
  <si>
    <t>CONSECUENCIA
Efectos</t>
  </si>
  <si>
    <t>RG1.CD</t>
  </si>
  <si>
    <t>RG2.CD</t>
  </si>
  <si>
    <t>PROBABILIDAD ANTES DE CONTROLES</t>
  </si>
  <si>
    <t>IMPACTO ANTES DE CONTROLES</t>
  </si>
  <si>
    <t>VALORACIÓN ANTES DE CONTROLES
(Riesgo Inherente)</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</si>
  <si>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</si>
  <si>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</si>
  <si>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</si>
  <si>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</si>
  <si>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</si>
  <si>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</si>
  <si>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</si>
  <si>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</si>
  <si>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</si>
  <si>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 xml:space="preserve">Probabilidad e Impacto residual del siguiente control </t>
  </si>
  <si>
    <t>Valor Probabilidad Residual</t>
  </si>
  <si>
    <t>Nivel de Probabilidad Residual</t>
  </si>
  <si>
    <r>
      <t>Valor Impacto Residual</t>
    </r>
    <r>
      <rPr>
        <b/>
        <sz val="16"/>
        <color theme="4" tint="-0.249977111117893"/>
        <rFont val="Calibri"/>
        <family val="2"/>
        <scheme val="minor"/>
      </rPr>
      <t xml:space="preserve"> </t>
    </r>
  </si>
  <si>
    <t>Nivel de Impacto Residual</t>
  </si>
  <si>
    <t>RG1.CD
RG2.CD</t>
  </si>
  <si>
    <t xml:space="preserve">PROBABILIDAD </t>
  </si>
  <si>
    <t>RIESGO RESIDUAL</t>
  </si>
  <si>
    <t>OPCIÓN MANEJO</t>
  </si>
  <si>
    <t>Nivel de Riesgo Residual</t>
  </si>
  <si>
    <t>Posibilidad de afectación reputacional por sanciones de los entes de control debido al incumplimiento de los términos establecidos para la evaluación de una queja o informe disciplinario</t>
  </si>
  <si>
    <t xml:space="preserve">
Posibilidad de afectación reputacional por sanciones de los entes de control debido a la falta de impulso procesal y probatorio en el desarrollo de la etapa de instrucción disciplinaria</t>
  </si>
  <si>
    <t>deberá verificar si en la etapa de instrucción obran las actuaciones procesales y probatorias necesarias para la toma de la decisión de fondo que corresponda según la fase.</t>
  </si>
  <si>
    <t>Como evidencia, deberá actualizar el cuadro de control  que se encuentra en el Formato: “Control estado de procesos”, con el fin de verificar el estado en que se encuentra el proceso y la fecha de la última actuación.</t>
  </si>
  <si>
    <t>Como evidencia, se tendrá en cuenta el Formato: “Control estado de procesos”, casilla " Fecha Límite Vencimiento Etapa" en la hoja "Activos", como resultado de la revisión se lleva a cabo un plan de trabajo mes a mes donde se consolidan los procesos disciplinarios próximos a vencer</t>
  </si>
  <si>
    <t>Informe de Seguimiento y  Control del estado de los Procesos activos (Número procesos disciplinarios impulsados oportunamente en el año / número de procesos disciplinarios iniciados en el año) x 100</t>
  </si>
  <si>
    <t>Sanciones de los entes de control</t>
  </si>
  <si>
    <t>Incumplimiento de los términos establecidos para la evaluación de una queja o informe disciplinario</t>
  </si>
  <si>
    <t>Falta de impulso procesal y probatorio en el desarrollo de la etapa de instrucción disciplinaria</t>
  </si>
  <si>
    <t>Mapa de Riesgos Inherente 2025:</t>
  </si>
  <si>
    <t>Mapa de Riesgos Residual 2025: Despues de la identificación de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</si>
</sst>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2"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sz val="11"/>
      <color theme="4" tint="0.39997558519241921"/>
      <name val="Arial"/>
      <family val="2"/>
    </font>
    <font>
      <b/>
      <sz val="16"/>
      <color theme="1"/>
      <name val="Calibri"/>
      <family val="2"/>
      <scheme val="minor"/>
    </font>
    <font>
      <b/>
      <sz val="16"/>
      <color theme="4" tint="-0.249977111117893"/>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14">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3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4"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4"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9" fontId="26" fillId="0" borderId="16" xfId="0" applyNumberFormat="1" applyFont="1" applyBorder="1" applyAlignment="1">
      <alignment horizontal="center" vertical="center" wrapText="1"/>
    </xf>
    <xf numFmtId="0" fontId="26" fillId="0" borderId="2" xfId="0" applyFont="1" applyBorder="1" applyAlignment="1">
      <alignment horizontal="center" vertical="center"/>
    </xf>
    <xf numFmtId="0" fontId="30" fillId="0" borderId="29" xfId="0" applyFont="1" applyBorder="1" applyAlignment="1">
      <alignment horizontal="center" vertical="center"/>
    </xf>
    <xf numFmtId="0" fontId="30" fillId="0" borderId="64" xfId="0" applyFont="1" applyBorder="1" applyAlignment="1">
      <alignment horizontal="justify" vertical="center" wrapText="1"/>
    </xf>
    <xf numFmtId="0" fontId="30" fillId="0" borderId="29" xfId="0" applyFont="1" applyBorder="1" applyAlignment="1">
      <alignment horizontal="justify" vertical="center" wrapText="1"/>
    </xf>
    <xf numFmtId="9" fontId="26" fillId="0" borderId="29" xfId="0" applyNumberFormat="1" applyFont="1" applyBorder="1" applyAlignment="1">
      <alignment horizontal="center" vertical="center" wrapText="1"/>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 xfId="0" applyFont="1" applyBorder="1" applyAlignment="1">
      <alignment horizontal="center" vertical="center"/>
    </xf>
    <xf numFmtId="0" fontId="30" fillId="0" borderId="1" xfId="0" applyFont="1" applyBorder="1" applyAlignment="1">
      <alignment horizontal="justify" vertical="center" wrapText="1"/>
    </xf>
    <xf numFmtId="9" fontId="30" fillId="0" borderId="2" xfId="2" applyFont="1" applyBorder="1" applyAlignment="1">
      <alignment horizontal="center" vertical="center"/>
    </xf>
    <xf numFmtId="0" fontId="30" fillId="0" borderId="1" xfId="0" applyFont="1" applyBorder="1" applyAlignment="1">
      <alignment horizontal="center" vertical="center"/>
    </xf>
    <xf numFmtId="9" fontId="30" fillId="0" borderId="1" xfId="2" applyFont="1" applyBorder="1" applyAlignment="1">
      <alignment horizontal="center" vertical="center"/>
    </xf>
    <xf numFmtId="9" fontId="30" fillId="0" borderId="2" xfId="0" applyNumberFormat="1" applyFont="1" applyBorder="1" applyAlignment="1">
      <alignment horizontal="center" vertical="center" wrapText="1"/>
    </xf>
    <xf numFmtId="0" fontId="30" fillId="0" borderId="21" xfId="0" applyFont="1" applyBorder="1" applyAlignment="1">
      <alignment horizontal="center" vertical="center"/>
    </xf>
    <xf numFmtId="9" fontId="30" fillId="0" borderId="21" xfId="2"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9" fontId="30" fillId="21" borderId="17" xfId="0" applyNumberFormat="1" applyFont="1" applyFill="1" applyBorder="1" applyAlignment="1">
      <alignment horizontal="center" vertical="center" wrapText="1"/>
    </xf>
    <xf numFmtId="9" fontId="30" fillId="21" borderId="2" xfId="0" applyNumberFormat="1" applyFont="1" applyFill="1" applyBorder="1" applyAlignment="1">
      <alignment horizontal="center" vertical="center" wrapText="1"/>
    </xf>
    <xf numFmtId="14" fontId="26" fillId="0" borderId="16" xfId="0" applyNumberFormat="1" applyFont="1" applyBorder="1" applyAlignment="1">
      <alignment horizontal="center" vertical="center" wrapText="1"/>
    </xf>
    <xf numFmtId="14" fontId="30" fillId="0" borderId="2" xfId="0" applyNumberFormat="1" applyFont="1" applyBorder="1" applyAlignment="1">
      <alignment horizontal="center" vertical="center"/>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4" fillId="0" borderId="0" xfId="0" applyNumberFormat="1" applyFont="1" applyAlignment="1">
      <alignment horizontal="center" vertical="center"/>
    </xf>
    <xf numFmtId="9" fontId="30" fillId="0" borderId="0" xfId="0" applyNumberFormat="1" applyFont="1" applyAlignment="1">
      <alignment horizontal="center" vertical="center"/>
    </xf>
    <xf numFmtId="9" fontId="30" fillId="19" borderId="49" xfId="0" applyNumberFormat="1" applyFont="1" applyFill="1" applyBorder="1" applyAlignment="1">
      <alignment horizontal="center"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9" fontId="30" fillId="4" borderId="2" xfId="0" applyNumberFormat="1" applyFont="1" applyFill="1" applyBorder="1" applyAlignment="1">
      <alignment horizontal="center" vertical="center" wrapText="1"/>
    </xf>
    <xf numFmtId="9" fontId="30" fillId="4" borderId="16" xfId="0" applyNumberFormat="1" applyFont="1" applyFill="1" applyBorder="1" applyAlignment="1">
      <alignment horizontal="center" vertical="center" wrapText="1"/>
    </xf>
    <xf numFmtId="164" fontId="54" fillId="0" borderId="0" xfId="0" applyNumberFormat="1" applyFont="1"/>
    <xf numFmtId="164" fontId="52" fillId="0" borderId="0" xfId="0" applyNumberFormat="1" applyFont="1" applyAlignment="1">
      <alignment horizontal="center" vertical="center"/>
    </xf>
    <xf numFmtId="9" fontId="54" fillId="4" borderId="19" xfId="0" applyNumberFormat="1" applyFont="1" applyFill="1" applyBorder="1" applyAlignment="1">
      <alignment horizontal="center" vertical="center" wrapText="1"/>
    </xf>
    <xf numFmtId="0" fontId="51" fillId="0" borderId="26" xfId="0" applyFont="1" applyBorder="1" applyAlignment="1">
      <alignment horizontal="center" vertical="center" wrapText="1"/>
    </xf>
    <xf numFmtId="0" fontId="51" fillId="0" borderId="28" xfId="0" applyFont="1" applyBorder="1" applyAlignment="1">
      <alignment horizontal="center" vertical="center" wrapText="1"/>
    </xf>
    <xf numFmtId="14" fontId="53"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9" xfId="0" applyFont="1" applyBorder="1" applyAlignment="1">
      <alignment vertical="center"/>
    </xf>
    <xf numFmtId="0" fontId="1" fillId="0" borderId="49" xfId="0" applyFont="1" applyBorder="1" applyAlignment="1">
      <alignment horizontal="center" vertical="center" wrapText="1"/>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61" xfId="0" applyFont="1" applyBorder="1" applyAlignment="1" applyProtection="1">
      <alignment horizontal="center" vertical="center" wrapText="1"/>
      <protection locked="0"/>
    </xf>
    <xf numFmtId="0" fontId="0" fillId="4" borderId="65" xfId="0" applyFill="1" applyBorder="1" applyAlignment="1">
      <alignment vertical="center"/>
    </xf>
    <xf numFmtId="0" fontId="0" fillId="4" borderId="66" xfId="0" applyFill="1" applyBorder="1" applyAlignment="1">
      <alignment vertical="center"/>
    </xf>
    <xf numFmtId="0" fontId="7" fillId="4" borderId="66" xfId="0" applyFont="1" applyFill="1" applyBorder="1" applyAlignment="1">
      <alignment vertical="center"/>
    </xf>
    <xf numFmtId="0" fontId="7" fillId="4" borderId="66" xfId="0" applyFont="1" applyFill="1" applyBorder="1" applyAlignment="1">
      <alignment vertical="center" wrapText="1"/>
    </xf>
    <xf numFmtId="0" fontId="3" fillId="0" borderId="28" xfId="0" applyFont="1" applyBorder="1" applyAlignment="1">
      <alignment vertical="center"/>
    </xf>
    <xf numFmtId="9" fontId="30" fillId="0" borderId="29" xfId="2" applyFont="1" applyBorder="1" applyAlignment="1">
      <alignment horizontal="center" vertical="center"/>
    </xf>
    <xf numFmtId="9" fontId="30" fillId="4" borderId="21" xfId="0" applyNumberFormat="1" applyFont="1" applyFill="1" applyBorder="1" applyAlignment="1">
      <alignment horizontal="center" vertical="center" wrapText="1"/>
    </xf>
    <xf numFmtId="164" fontId="54" fillId="4" borderId="22" xfId="0" applyNumberFormat="1" applyFont="1" applyFill="1" applyBorder="1" applyAlignment="1">
      <alignment horizontal="center" vertical="center" wrapText="1"/>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5" fillId="0" borderId="29" xfId="0" applyFont="1" applyBorder="1" applyAlignment="1">
      <alignment horizontal="center" vertical="center"/>
    </xf>
    <xf numFmtId="0" fontId="56" fillId="0" borderId="28" xfId="0" applyFont="1" applyBorder="1" applyAlignment="1">
      <alignment horizontal="center" vertical="center" wrapText="1"/>
    </xf>
    <xf numFmtId="0" fontId="56" fillId="0" borderId="27" xfId="0" applyFont="1" applyBorder="1" applyAlignment="1">
      <alignment horizontal="center" vertical="center" wrapText="1"/>
    </xf>
    <xf numFmtId="9" fontId="55" fillId="0" borderId="29" xfId="2" applyFont="1" applyFill="1" applyBorder="1" applyAlignment="1">
      <alignment horizontal="center" vertical="center"/>
    </xf>
    <xf numFmtId="9" fontId="55" fillId="0" borderId="29" xfId="2" applyFont="1" applyBorder="1" applyAlignment="1">
      <alignment horizontal="center" vertical="center"/>
    </xf>
    <xf numFmtId="0" fontId="58" fillId="0" borderId="26"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27" xfId="0" applyFont="1" applyBorder="1" applyAlignment="1">
      <alignment horizontal="center" vertical="center" wrapText="1"/>
    </xf>
    <xf numFmtId="9" fontId="60"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14" fontId="43" fillId="0" borderId="16" xfId="0" applyNumberFormat="1" applyFont="1" applyBorder="1" applyAlignment="1">
      <alignment horizontal="center"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0" fontId="26" fillId="0" borderId="49" xfId="0" applyFont="1" applyBorder="1" applyAlignment="1">
      <alignment horizontal="center" vertical="center" wrapText="1"/>
    </xf>
    <xf numFmtId="0" fontId="26" fillId="0" borderId="2" xfId="0" applyFont="1" applyBorder="1" applyAlignment="1">
      <alignment horizontal="center" vertical="center" wrapText="1"/>
    </xf>
    <xf numFmtId="9" fontId="26" fillId="0" borderId="16" xfId="2" applyFont="1" applyFill="1" applyBorder="1" applyAlignment="1">
      <alignment horizontal="center" vertical="center"/>
    </xf>
    <xf numFmtId="0" fontId="26" fillId="0" borderId="29" xfId="0" applyFont="1" applyBorder="1" applyAlignment="1">
      <alignment horizontal="justify" vertical="center" wrapText="1"/>
    </xf>
    <xf numFmtId="0" fontId="31" fillId="0" borderId="28" xfId="0" applyFont="1" applyBorder="1" applyAlignment="1">
      <alignment horizontal="center" vertical="center" wrapText="1"/>
    </xf>
    <xf numFmtId="0" fontId="61" fillId="3" borderId="18" xfId="0" applyFont="1" applyFill="1" applyBorder="1" applyAlignment="1">
      <alignment horizontal="center" vertical="center" wrapText="1"/>
    </xf>
    <xf numFmtId="0" fontId="26" fillId="0" borderId="29" xfId="0" applyFont="1" applyBorder="1" applyAlignment="1">
      <alignment horizontal="center" vertical="center" wrapText="1"/>
    </xf>
    <xf numFmtId="0" fontId="26" fillId="4" borderId="49"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29"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2" xfId="0" applyFont="1" applyBorder="1" applyAlignment="1">
      <alignment horizontal="center" vertical="center" wrapText="1"/>
    </xf>
    <xf numFmtId="0" fontId="31" fillId="0" borderId="49" xfId="0" applyFont="1" applyBorder="1" applyAlignment="1">
      <alignment horizontal="center" vertical="center" wrapText="1"/>
    </xf>
    <xf numFmtId="9" fontId="41" fillId="0" borderId="49" xfId="0" applyNumberFormat="1" applyFont="1" applyBorder="1" applyAlignment="1">
      <alignment horizontal="center" vertical="center" wrapText="1"/>
    </xf>
    <xf numFmtId="9" fontId="41" fillId="0" borderId="61" xfId="0" applyNumberFormat="1" applyFont="1" applyBorder="1" applyAlignment="1">
      <alignment horizontal="center" vertical="center" wrapText="1"/>
    </xf>
    <xf numFmtId="9" fontId="30" fillId="19" borderId="3" xfId="0" applyNumberFormat="1" applyFont="1" applyFill="1" applyBorder="1" applyAlignment="1">
      <alignment horizontal="center" vertical="center" wrapText="1"/>
    </xf>
    <xf numFmtId="9" fontId="41" fillId="0" borderId="29" xfId="0" applyNumberFormat="1" applyFont="1" applyBorder="1" applyAlignment="1">
      <alignment horizontal="center" vertical="center" wrapText="1"/>
    </xf>
    <xf numFmtId="9" fontId="41" fillId="0" borderId="63" xfId="0" applyNumberFormat="1" applyFont="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63" xfId="0" applyNumberFormat="1" applyFont="1" applyBorder="1" applyAlignment="1">
      <alignment horizontal="center" vertical="center" wrapText="1"/>
    </xf>
    <xf numFmtId="164" fontId="26" fillId="0" borderId="22" xfId="0" applyNumberFormat="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8" xfId="0" applyFont="1" applyBorder="1" applyAlignment="1">
      <alignment horizontal="center" vertical="center" wrapText="1"/>
    </xf>
    <xf numFmtId="0" fontId="27" fillId="0" borderId="53" xfId="0" applyFont="1" applyBorder="1" applyAlignment="1">
      <alignment horizontal="center" vertical="center"/>
    </xf>
    <xf numFmtId="0" fontId="27" fillId="0" borderId="39" xfId="0" applyFont="1" applyBorder="1" applyAlignment="1">
      <alignment horizontal="center" vertical="center"/>
    </xf>
    <xf numFmtId="0" fontId="27" fillId="0" borderId="68" xfId="0" applyFont="1" applyBorder="1" applyAlignment="1">
      <alignment horizontal="center" vertical="center"/>
    </xf>
    <xf numFmtId="0" fontId="27" fillId="0" borderId="34"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58" fillId="0" borderId="12" xfId="0" applyFont="1" applyBorder="1" applyAlignment="1">
      <alignment horizontal="center" vertical="center" wrapText="1"/>
    </xf>
    <xf numFmtId="0" fontId="59"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22" xfId="0" applyNumberFormat="1" applyFont="1" applyBorder="1" applyAlignment="1">
      <alignment horizontal="center" vertical="center" wrapText="1"/>
    </xf>
    <xf numFmtId="9" fontId="26" fillId="0" borderId="18" xfId="0" applyNumberFormat="1" applyFont="1" applyBorder="1" applyAlignment="1">
      <alignment horizontal="center" vertical="center"/>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0" fontId="24" fillId="0" borderId="4" xfId="0" applyFont="1" applyBorder="1" applyAlignment="1">
      <alignment horizontal="center" vertical="center" wrapText="1"/>
    </xf>
    <xf numFmtId="9" fontId="41" fillId="3" borderId="12"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41" fillId="3" borderId="67" xfId="0" applyNumberFormat="1" applyFont="1" applyFill="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9" xfId="0" applyFont="1" applyBorder="1" applyAlignment="1">
      <alignment horizontal="center" vertical="center" wrapText="1"/>
    </xf>
    <xf numFmtId="9" fontId="54" fillId="0" borderId="51" xfId="0" applyNumberFormat="1" applyFont="1" applyBorder="1" applyAlignment="1">
      <alignment horizontal="center" vertical="center"/>
    </xf>
    <xf numFmtId="9" fontId="54" fillId="0" borderId="23" xfId="0" applyNumberFormat="1" applyFont="1" applyBorder="1" applyAlignment="1">
      <alignment horizontal="center" vertical="center"/>
    </xf>
    <xf numFmtId="9" fontId="30" fillId="0" borderId="3"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9" fontId="30" fillId="0" borderId="3" xfId="0" applyNumberFormat="1" applyFont="1" applyBorder="1" applyAlignment="1">
      <alignment horizontal="center" vertical="center"/>
    </xf>
    <xf numFmtId="9" fontId="30" fillId="0" borderId="1" xfId="0" applyNumberFormat="1" applyFont="1" applyBorder="1" applyAlignment="1">
      <alignment horizontal="center" vertical="center"/>
    </xf>
    <xf numFmtId="9" fontId="30" fillId="0" borderId="62" xfId="0" applyNumberFormat="1" applyFont="1" applyBorder="1" applyAlignment="1">
      <alignment horizontal="center" vertical="center" wrapText="1"/>
    </xf>
    <xf numFmtId="9" fontId="30" fillId="0" borderId="24" xfId="0" applyNumberFormat="1" applyFont="1" applyBorder="1" applyAlignment="1">
      <alignment horizontal="center" vertical="center" wrapText="1"/>
    </xf>
    <xf numFmtId="0" fontId="41" fillId="0" borderId="11" xfId="0" applyFont="1" applyBorder="1" applyAlignment="1">
      <alignment horizontal="center"/>
    </xf>
    <xf numFmtId="9" fontId="26" fillId="0" borderId="20" xfId="0" applyNumberFormat="1" applyFont="1" applyBorder="1" applyAlignment="1">
      <alignment horizontal="center" vertical="center"/>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29"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47" fillId="0" borderId="27" xfId="0" applyFont="1" applyBorder="1" applyAlignment="1" applyProtection="1">
      <alignment horizontal="center" vertical="center" wrapText="1"/>
      <protection locked="0"/>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2" xfId="0" applyFont="1" applyBorder="1" applyAlignment="1">
      <alignment horizontal="center" vertical="center" wrapText="1"/>
    </xf>
    <xf numFmtId="0" fontId="27"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5" fillId="7" borderId="18" xfId="0" applyFont="1" applyFill="1" applyBorder="1" applyAlignment="1">
      <alignment horizontal="center" vertical="center"/>
    </xf>
    <xf numFmtId="0" fontId="15" fillId="7" borderId="20"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4">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746"/>
  <sheetViews>
    <sheetView showGridLines="0" zoomScale="80" zoomScaleNormal="80" workbookViewId="0">
      <selection activeCell="C1" sqref="C1"/>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77" t="s">
        <v>0</v>
      </c>
      <c r="B2" s="278"/>
      <c r="C2" s="278"/>
      <c r="D2" s="278"/>
      <c r="E2" s="278"/>
      <c r="F2" s="278"/>
      <c r="G2" s="278"/>
      <c r="H2" s="278"/>
      <c r="I2" s="279"/>
    </row>
    <row r="3" spans="1:12" ht="15" customHeight="1" x14ac:dyDescent="0.25">
      <c r="A3" s="280"/>
      <c r="B3" s="281"/>
      <c r="C3" s="281"/>
      <c r="D3" s="281"/>
      <c r="E3" s="281"/>
      <c r="F3" s="281"/>
      <c r="G3" s="281"/>
      <c r="H3" s="281"/>
      <c r="I3" s="282"/>
    </row>
    <row r="4" spans="1:12" ht="15" customHeight="1" x14ac:dyDescent="0.25">
      <c r="A4" s="280"/>
      <c r="B4" s="281"/>
      <c r="C4" s="281"/>
      <c r="D4" s="281"/>
      <c r="E4" s="281"/>
      <c r="F4" s="281"/>
      <c r="G4" s="281"/>
      <c r="H4" s="281"/>
      <c r="I4" s="282"/>
    </row>
    <row r="5" spans="1:12" ht="28.5" customHeight="1" x14ac:dyDescent="0.25">
      <c r="A5" s="283"/>
      <c r="B5" s="284"/>
      <c r="C5" s="284"/>
      <c r="D5" s="284"/>
      <c r="E5" s="284"/>
      <c r="F5" s="284"/>
      <c r="G5" s="284"/>
      <c r="H5" s="284"/>
      <c r="I5" s="285"/>
    </row>
    <row r="6" spans="1:12" ht="8.25" customHeight="1" x14ac:dyDescent="0.25"/>
    <row r="7" spans="1:12" ht="21" customHeight="1" x14ac:dyDescent="0.25">
      <c r="A7" s="289" t="s">
        <v>1</v>
      </c>
      <c r="B7" s="290"/>
      <c r="C7" s="290"/>
      <c r="D7" s="290"/>
      <c r="E7" s="290"/>
      <c r="F7" s="290"/>
      <c r="G7" s="290"/>
      <c r="H7" s="290"/>
      <c r="I7" s="290"/>
    </row>
    <row r="8" spans="1:12" ht="21" customHeight="1" x14ac:dyDescent="0.25">
      <c r="A8" s="290"/>
      <c r="B8" s="290"/>
      <c r="C8" s="290"/>
      <c r="D8" s="290"/>
      <c r="E8" s="290"/>
      <c r="F8" s="290"/>
      <c r="G8" s="290"/>
      <c r="H8" s="290"/>
      <c r="I8" s="290"/>
    </row>
    <row r="9" spans="1:12" ht="21" customHeight="1" x14ac:dyDescent="0.25">
      <c r="A9" s="290"/>
      <c r="B9" s="290"/>
      <c r="C9" s="290"/>
      <c r="D9" s="290"/>
      <c r="E9" s="290"/>
      <c r="F9" s="290"/>
      <c r="G9" s="290"/>
      <c r="H9" s="290"/>
      <c r="I9" s="290"/>
    </row>
    <row r="10" spans="1:12" ht="28.5" customHeight="1" x14ac:dyDescent="0.25">
      <c r="A10" s="291" t="s">
        <v>2</v>
      </c>
      <c r="B10" s="287" t="s">
        <v>3</v>
      </c>
      <c r="C10" s="286" t="s">
        <v>4</v>
      </c>
      <c r="D10" s="286"/>
      <c r="E10" s="286"/>
      <c r="F10" s="286"/>
      <c r="G10" s="286"/>
      <c r="H10" s="286"/>
      <c r="I10" s="286"/>
      <c r="J10" s="25"/>
      <c r="K10" s="25"/>
      <c r="L10" s="25"/>
    </row>
    <row r="11" spans="1:12" ht="30.75" customHeight="1" x14ac:dyDescent="0.25">
      <c r="A11" s="291"/>
      <c r="B11" s="288"/>
      <c r="C11" s="286" t="s">
        <v>5</v>
      </c>
      <c r="D11" s="286"/>
      <c r="E11" s="286"/>
      <c r="F11" s="286"/>
      <c r="G11" s="286"/>
      <c r="H11" s="286"/>
      <c r="I11" s="286"/>
      <c r="J11" s="25"/>
      <c r="K11" s="25"/>
      <c r="L11" s="25"/>
    </row>
    <row r="12" spans="1:12" ht="15" customHeight="1" x14ac:dyDescent="0.25">
      <c r="A12" s="291"/>
      <c r="B12" s="288"/>
      <c r="C12" s="286" t="s">
        <v>6</v>
      </c>
      <c r="D12" s="286"/>
      <c r="E12" s="286"/>
      <c r="F12" s="286"/>
      <c r="G12" s="286"/>
      <c r="H12" s="286"/>
      <c r="I12" s="286"/>
      <c r="J12" s="25"/>
      <c r="K12" s="25"/>
      <c r="L12" s="25"/>
    </row>
    <row r="13" spans="1:12" ht="29.25" customHeight="1" x14ac:dyDescent="0.25">
      <c r="A13" s="291"/>
      <c r="B13" s="288"/>
      <c r="C13" s="286" t="s">
        <v>7</v>
      </c>
      <c r="D13" s="286"/>
      <c r="E13" s="286"/>
      <c r="F13" s="286"/>
      <c r="G13" s="286"/>
      <c r="H13" s="286"/>
      <c r="I13" s="286"/>
      <c r="J13" s="25"/>
      <c r="K13" s="25"/>
      <c r="L13" s="25"/>
    </row>
    <row r="14" spans="1:12" ht="15" customHeight="1" x14ac:dyDescent="0.25">
      <c r="A14" s="291"/>
      <c r="B14" s="288"/>
      <c r="C14" s="286"/>
      <c r="D14" s="286"/>
      <c r="E14" s="286"/>
      <c r="F14" s="286"/>
      <c r="G14" s="286"/>
      <c r="H14" s="286"/>
      <c r="I14" s="286"/>
      <c r="J14" s="25"/>
      <c r="K14" s="25"/>
      <c r="L14" s="25"/>
    </row>
    <row r="15" spans="1:12" ht="32.450000000000003" customHeight="1" x14ac:dyDescent="0.25">
      <c r="A15" s="291"/>
      <c r="B15" s="288"/>
      <c r="C15" s="286"/>
      <c r="D15" s="286"/>
      <c r="E15" s="286"/>
      <c r="F15" s="286"/>
      <c r="G15" s="286"/>
      <c r="H15" s="286"/>
      <c r="I15" s="286"/>
      <c r="J15" s="25"/>
      <c r="K15" s="25"/>
      <c r="L15" s="25"/>
    </row>
    <row r="16" spans="1:12" ht="32.1" customHeight="1" x14ac:dyDescent="0.25">
      <c r="A16" s="291"/>
      <c r="B16" s="287" t="s">
        <v>8</v>
      </c>
      <c r="C16" s="286" t="s">
        <v>9</v>
      </c>
      <c r="D16" s="286"/>
      <c r="E16" s="286"/>
      <c r="F16" s="286"/>
      <c r="G16" s="286"/>
      <c r="H16" s="286"/>
      <c r="I16" s="286"/>
      <c r="J16" s="26"/>
      <c r="K16" s="26"/>
    </row>
    <row r="17" spans="1:11" ht="15.75" x14ac:dyDescent="0.25">
      <c r="A17" s="291"/>
      <c r="B17" s="288"/>
      <c r="C17" s="286" t="s">
        <v>10</v>
      </c>
      <c r="D17" s="286"/>
      <c r="E17" s="286"/>
      <c r="F17" s="286"/>
      <c r="G17" s="286"/>
      <c r="H17" s="286"/>
      <c r="I17" s="286"/>
      <c r="J17" s="26"/>
      <c r="K17" s="26"/>
    </row>
    <row r="18" spans="1:11" ht="35.1" customHeight="1" x14ac:dyDescent="0.25">
      <c r="A18" s="291"/>
      <c r="B18" s="288"/>
      <c r="C18" s="286" t="s">
        <v>11</v>
      </c>
      <c r="D18" s="286"/>
      <c r="E18" s="286"/>
      <c r="F18" s="286"/>
      <c r="G18" s="286"/>
      <c r="H18" s="286"/>
      <c r="I18" s="286"/>
      <c r="J18" s="26"/>
      <c r="K18" s="26"/>
    </row>
    <row r="19" spans="1:11" ht="15.75" x14ac:dyDescent="0.25">
      <c r="A19" s="291"/>
      <c r="B19" s="288"/>
      <c r="C19" s="286" t="s">
        <v>12</v>
      </c>
      <c r="D19" s="286"/>
      <c r="E19" s="286"/>
      <c r="F19" s="286"/>
      <c r="G19" s="286"/>
      <c r="H19" s="286"/>
      <c r="I19" s="286"/>
      <c r="J19" s="26"/>
      <c r="K19" s="26"/>
    </row>
    <row r="20" spans="1:11" ht="15.75" x14ac:dyDescent="0.25">
      <c r="A20" s="291"/>
      <c r="B20" s="288"/>
      <c r="C20" s="286"/>
      <c r="D20" s="286"/>
      <c r="E20" s="286"/>
      <c r="F20" s="286"/>
      <c r="G20" s="286"/>
      <c r="H20" s="286"/>
      <c r="I20" s="286"/>
      <c r="J20" s="26"/>
      <c r="K20" s="26"/>
    </row>
    <row r="21" spans="1:11" ht="15.75" x14ac:dyDescent="0.25">
      <c r="A21" s="291"/>
      <c r="B21" s="288"/>
      <c r="C21" s="286"/>
      <c r="D21" s="286"/>
      <c r="E21" s="286"/>
      <c r="F21" s="286"/>
      <c r="G21" s="286"/>
      <c r="H21" s="286"/>
      <c r="I21" s="286"/>
      <c r="J21" s="26"/>
      <c r="K21" s="26"/>
    </row>
    <row r="22" spans="1:11" ht="15.75" customHeight="1" x14ac:dyDescent="0.25">
      <c r="A22" s="291"/>
      <c r="B22" s="287" t="s">
        <v>13</v>
      </c>
      <c r="C22" s="286" t="s">
        <v>14</v>
      </c>
      <c r="D22" s="286"/>
      <c r="E22" s="286"/>
      <c r="F22" s="286"/>
      <c r="G22" s="286"/>
      <c r="H22" s="286"/>
      <c r="I22" s="286"/>
      <c r="J22" s="26"/>
      <c r="K22" s="26"/>
    </row>
    <row r="23" spans="1:11" ht="15.75" x14ac:dyDescent="0.25">
      <c r="A23" s="291"/>
      <c r="B23" s="288"/>
      <c r="C23" s="286" t="s">
        <v>15</v>
      </c>
      <c r="D23" s="286"/>
      <c r="E23" s="286"/>
      <c r="F23" s="286"/>
      <c r="G23" s="286"/>
      <c r="H23" s="286"/>
      <c r="I23" s="286"/>
      <c r="J23" s="26"/>
      <c r="K23" s="26"/>
    </row>
    <row r="24" spans="1:11" ht="15.75" x14ac:dyDescent="0.25">
      <c r="A24" s="291"/>
      <c r="B24" s="288"/>
      <c r="C24" s="286" t="s">
        <v>16</v>
      </c>
      <c r="D24" s="286"/>
      <c r="E24" s="286"/>
      <c r="F24" s="286"/>
      <c r="G24" s="286"/>
      <c r="H24" s="286"/>
      <c r="I24" s="286"/>
      <c r="J24" s="26"/>
      <c r="K24" s="26"/>
    </row>
    <row r="25" spans="1:11" ht="15.75" x14ac:dyDescent="0.25">
      <c r="A25" s="291"/>
      <c r="B25" s="288"/>
      <c r="C25" s="286" t="s">
        <v>17</v>
      </c>
      <c r="D25" s="286"/>
      <c r="E25" s="286"/>
      <c r="F25" s="286"/>
      <c r="G25" s="286"/>
      <c r="H25" s="286"/>
      <c r="I25" s="286"/>
      <c r="J25" s="26"/>
      <c r="K25" s="26"/>
    </row>
    <row r="26" spans="1:11" ht="15.75" x14ac:dyDescent="0.25">
      <c r="A26" s="291"/>
      <c r="B26" s="288"/>
      <c r="C26" s="286"/>
      <c r="D26" s="286"/>
      <c r="E26" s="286"/>
      <c r="F26" s="286"/>
      <c r="G26" s="286"/>
      <c r="H26" s="286"/>
      <c r="I26" s="286"/>
      <c r="J26" s="26"/>
      <c r="K26" s="26"/>
    </row>
    <row r="27" spans="1:11" ht="15.75" x14ac:dyDescent="0.25">
      <c r="A27" s="291"/>
      <c r="B27" s="288"/>
      <c r="C27" s="286"/>
      <c r="D27" s="286"/>
      <c r="E27" s="286"/>
      <c r="F27" s="286"/>
      <c r="G27" s="286"/>
      <c r="H27" s="286"/>
      <c r="I27" s="286"/>
      <c r="J27" s="26"/>
      <c r="K27" s="26"/>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80" zoomScaleNormal="80" workbookViewId="0">
      <selection activeCell="C6" sqref="C6:D6"/>
    </sheetView>
  </sheetViews>
  <sheetFormatPr baseColWidth="10" defaultColWidth="11.42578125" defaultRowHeight="14.25" x14ac:dyDescent="0.25"/>
  <cols>
    <col min="1" max="1" width="11.42578125" style="39" hidden="1" customWidth="1"/>
    <col min="2" max="2" width="15.7109375" style="39" customWidth="1"/>
    <col min="3" max="3" width="76.85546875" style="39" customWidth="1"/>
    <col min="4" max="4" width="19.7109375" style="39" customWidth="1"/>
    <col min="5" max="16384" width="11.42578125" style="39"/>
  </cols>
  <sheetData>
    <row r="1" spans="1:4" ht="15" thickBot="1" x14ac:dyDescent="0.3"/>
    <row r="2" spans="1:4" ht="24.75" customHeight="1" x14ac:dyDescent="0.25">
      <c r="B2" s="292" t="s">
        <v>18</v>
      </c>
      <c r="C2" s="293"/>
      <c r="D2" s="294"/>
    </row>
    <row r="3" spans="1:4" ht="24.75" customHeight="1" thickBot="1" x14ac:dyDescent="0.3">
      <c r="A3" s="40" t="s">
        <v>19</v>
      </c>
      <c r="B3" s="133" t="s">
        <v>20</v>
      </c>
      <c r="C3" s="134" t="s">
        <v>21</v>
      </c>
      <c r="D3" s="135" t="s">
        <v>19</v>
      </c>
    </row>
    <row r="4" spans="1:4" x14ac:dyDescent="0.25">
      <c r="A4" s="43">
        <v>0.2</v>
      </c>
      <c r="B4" s="41" t="s">
        <v>22</v>
      </c>
      <c r="C4" s="42" t="s">
        <v>23</v>
      </c>
      <c r="D4" s="43">
        <v>0.2</v>
      </c>
    </row>
    <row r="5" spans="1:4" x14ac:dyDescent="0.25">
      <c r="A5" s="45">
        <v>0.4</v>
      </c>
      <c r="B5" s="44" t="s">
        <v>24</v>
      </c>
      <c r="C5" s="42" t="s">
        <v>25</v>
      </c>
      <c r="D5" s="45">
        <v>0.4</v>
      </c>
    </row>
    <row r="6" spans="1:4" x14ac:dyDescent="0.25">
      <c r="A6" s="45">
        <v>0.6</v>
      </c>
      <c r="B6" s="46" t="s">
        <v>26</v>
      </c>
      <c r="C6" s="42" t="s">
        <v>27</v>
      </c>
      <c r="D6" s="45">
        <v>0.6</v>
      </c>
    </row>
    <row r="7" spans="1:4" ht="28.5" x14ac:dyDescent="0.25">
      <c r="A7" s="45">
        <v>0.8</v>
      </c>
      <c r="B7" s="47" t="s">
        <v>28</v>
      </c>
      <c r="C7" s="42" t="s">
        <v>29</v>
      </c>
      <c r="D7" s="45">
        <v>0.8</v>
      </c>
    </row>
    <row r="8" spans="1:4" ht="15" thickBot="1" x14ac:dyDescent="0.3">
      <c r="A8" s="50">
        <v>1</v>
      </c>
      <c r="B8" s="48" t="s">
        <v>30</v>
      </c>
      <c r="C8" s="49" t="s">
        <v>31</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80" zoomScaleNormal="80" workbookViewId="0">
      <selection activeCell="E6" sqref="E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x14ac:dyDescent="0.2">
      <c r="B3" s="295" t="s">
        <v>32</v>
      </c>
      <c r="C3" s="296"/>
      <c r="D3" s="296"/>
      <c r="E3" s="296"/>
      <c r="F3" s="296"/>
      <c r="G3" s="296"/>
    </row>
    <row r="4" spans="1:7" ht="37.5" customHeight="1" x14ac:dyDescent="0.2">
      <c r="A4" s="119"/>
      <c r="B4" s="129" t="s">
        <v>20</v>
      </c>
      <c r="C4" s="130"/>
      <c r="D4" s="131" t="s">
        <v>33</v>
      </c>
      <c r="E4" s="132" t="s">
        <v>34</v>
      </c>
      <c r="F4" s="297" t="s">
        <v>20</v>
      </c>
      <c r="G4" s="298"/>
    </row>
    <row r="5" spans="1:7" ht="60" customHeight="1" x14ac:dyDescent="0.2">
      <c r="B5" s="55" t="s">
        <v>35</v>
      </c>
      <c r="C5" s="60">
        <v>0.2</v>
      </c>
      <c r="D5" s="38" t="s">
        <v>36</v>
      </c>
      <c r="E5" s="51" t="s">
        <v>37</v>
      </c>
      <c r="F5" s="55" t="s">
        <v>35</v>
      </c>
      <c r="G5" s="60">
        <v>0.2</v>
      </c>
    </row>
    <row r="6" spans="1:7" ht="60" customHeight="1" x14ac:dyDescent="0.2">
      <c r="B6" s="54" t="s">
        <v>38</v>
      </c>
      <c r="C6" s="61">
        <v>0.4</v>
      </c>
      <c r="D6" s="38" t="s">
        <v>39</v>
      </c>
      <c r="E6" s="51" t="s">
        <v>40</v>
      </c>
      <c r="F6" s="54" t="s">
        <v>38</v>
      </c>
      <c r="G6" s="61">
        <v>0.4</v>
      </c>
    </row>
    <row r="7" spans="1:7" ht="28.5" x14ac:dyDescent="0.2">
      <c r="B7" s="56" t="s">
        <v>41</v>
      </c>
      <c r="C7" s="62">
        <v>0.6</v>
      </c>
      <c r="D7" s="38" t="s">
        <v>42</v>
      </c>
      <c r="E7" s="51" t="s">
        <v>43</v>
      </c>
      <c r="F7" s="56" t="s">
        <v>41</v>
      </c>
      <c r="G7" s="62">
        <v>0.6</v>
      </c>
    </row>
    <row r="8" spans="1:7" ht="42.75" x14ac:dyDescent="0.2">
      <c r="B8" s="57" t="s">
        <v>44</v>
      </c>
      <c r="C8" s="63">
        <v>0.8</v>
      </c>
      <c r="D8" s="38" t="s">
        <v>45</v>
      </c>
      <c r="E8" s="51" t="s">
        <v>46</v>
      </c>
      <c r="F8" s="57" t="s">
        <v>44</v>
      </c>
      <c r="G8" s="63">
        <v>0.8</v>
      </c>
    </row>
    <row r="9" spans="1:7" ht="29.25" thickBot="1" x14ac:dyDescent="0.25">
      <c r="B9" s="58" t="s">
        <v>47</v>
      </c>
      <c r="C9" s="64">
        <v>1</v>
      </c>
      <c r="D9" s="52" t="s">
        <v>48</v>
      </c>
      <c r="E9" s="53" t="s">
        <v>49</v>
      </c>
      <c r="F9" s="58" t="s">
        <v>47</v>
      </c>
      <c r="G9" s="64">
        <v>1</v>
      </c>
    </row>
    <row r="10" spans="1:7" ht="28.5" hidden="1" x14ac:dyDescent="0.2">
      <c r="D10" s="51" t="s">
        <v>37</v>
      </c>
      <c r="F10" s="55" t="s">
        <v>35</v>
      </c>
      <c r="G10" s="60">
        <v>0.2</v>
      </c>
    </row>
    <row r="11" spans="1:7" ht="71.25" hidden="1" x14ac:dyDescent="0.2">
      <c r="D11" s="51" t="s">
        <v>50</v>
      </c>
      <c r="F11" s="54" t="s">
        <v>38</v>
      </c>
      <c r="G11" s="61">
        <v>0.4</v>
      </c>
    </row>
    <row r="12" spans="1:7" ht="57" hidden="1" x14ac:dyDescent="0.2">
      <c r="D12" s="51" t="s">
        <v>43</v>
      </c>
      <c r="F12" s="56" t="s">
        <v>41</v>
      </c>
      <c r="G12" s="62">
        <v>0.6</v>
      </c>
    </row>
    <row r="13" spans="1:7" ht="71.25" hidden="1" x14ac:dyDescent="0.2">
      <c r="D13" s="51" t="s">
        <v>46</v>
      </c>
      <c r="F13" s="57" t="s">
        <v>44</v>
      </c>
      <c r="G13" s="63">
        <v>0.8</v>
      </c>
    </row>
    <row r="14" spans="1:7" ht="57.75" hidden="1" thickBot="1" x14ac:dyDescent="0.25">
      <c r="D14" s="53" t="s">
        <v>51</v>
      </c>
      <c r="F14" s="58" t="s">
        <v>47</v>
      </c>
      <c r="G14" s="64">
        <v>1</v>
      </c>
    </row>
    <row r="15" spans="1:7" ht="111" customHeight="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5"/>
  <sheetViews>
    <sheetView showGridLines="0" topLeftCell="J5" zoomScale="80" zoomScaleNormal="80" workbookViewId="0">
      <selection activeCell="J6" sqref="J6:P6"/>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7" width="29.140625" style="4" customWidth="1"/>
    <col min="8" max="8" width="54.425781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19.2851562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99" t="s">
        <v>52</v>
      </c>
      <c r="C1" s="300"/>
      <c r="D1" s="300"/>
      <c r="E1" s="300"/>
      <c r="F1" s="300"/>
      <c r="G1" s="300"/>
      <c r="H1" s="300"/>
      <c r="I1" s="300"/>
      <c r="J1" s="300"/>
      <c r="K1" s="300"/>
      <c r="L1" s="300"/>
      <c r="M1" s="300"/>
      <c r="N1" s="300"/>
      <c r="O1" s="300"/>
      <c r="P1" s="300"/>
      <c r="Q1" s="300"/>
      <c r="R1" s="300"/>
      <c r="S1" s="301"/>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302"/>
      <c r="C2" s="303"/>
      <c r="D2" s="303"/>
      <c r="E2" s="303"/>
      <c r="F2" s="303"/>
      <c r="G2" s="303"/>
      <c r="H2" s="303"/>
      <c r="I2" s="303"/>
      <c r="J2" s="303"/>
      <c r="K2" s="303"/>
      <c r="L2" s="303"/>
      <c r="M2" s="303"/>
      <c r="N2" s="303"/>
      <c r="O2" s="303"/>
      <c r="P2" s="303"/>
      <c r="Q2" s="303"/>
      <c r="R2" s="303"/>
      <c r="S2" s="304"/>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302"/>
      <c r="C3" s="303"/>
      <c r="D3" s="303"/>
      <c r="E3" s="303"/>
      <c r="F3" s="303"/>
      <c r="G3" s="303"/>
      <c r="H3" s="303"/>
      <c r="I3" s="303"/>
      <c r="J3" s="303"/>
      <c r="K3" s="303"/>
      <c r="L3" s="303"/>
      <c r="M3" s="303"/>
      <c r="N3" s="303"/>
      <c r="O3" s="303"/>
      <c r="P3" s="303"/>
      <c r="Q3" s="303"/>
      <c r="R3" s="303"/>
      <c r="S3" s="304"/>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305"/>
      <c r="C4" s="306"/>
      <c r="D4" s="306"/>
      <c r="E4" s="306"/>
      <c r="F4" s="306"/>
      <c r="G4" s="306"/>
      <c r="H4" s="306"/>
      <c r="I4" s="306"/>
      <c r="J4" s="306"/>
      <c r="K4" s="306"/>
      <c r="L4" s="306"/>
      <c r="M4" s="306"/>
      <c r="N4" s="306"/>
      <c r="O4" s="306"/>
      <c r="P4" s="306"/>
      <c r="Q4" s="306"/>
      <c r="R4" s="306"/>
      <c r="S4" s="307"/>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24" t="s">
        <v>53</v>
      </c>
      <c r="C6" s="311"/>
      <c r="D6" s="311"/>
      <c r="E6" s="315" t="s">
        <v>54</v>
      </c>
      <c r="F6" s="316"/>
      <c r="G6" s="316"/>
      <c r="H6" s="316"/>
      <c r="I6" s="317"/>
      <c r="J6" s="311" t="s">
        <v>55</v>
      </c>
      <c r="K6" s="311"/>
      <c r="L6" s="311"/>
      <c r="M6" s="311"/>
      <c r="N6" s="311"/>
      <c r="O6" s="311"/>
      <c r="P6" s="311"/>
      <c r="Q6" s="311" t="s">
        <v>225</v>
      </c>
      <c r="R6" s="311" t="s">
        <v>226</v>
      </c>
      <c r="S6" s="313" t="s">
        <v>227</v>
      </c>
      <c r="T6" s="138"/>
      <c r="W6" s="65"/>
    </row>
    <row r="7" spans="2:78" ht="124.5" customHeight="1" thickBot="1" x14ac:dyDescent="0.3">
      <c r="B7" s="221" t="s">
        <v>56</v>
      </c>
      <c r="C7" s="222" t="s">
        <v>57</v>
      </c>
      <c r="D7" s="222" t="s">
        <v>58</v>
      </c>
      <c r="E7" s="222" t="s">
        <v>59</v>
      </c>
      <c r="F7" s="222" t="s">
        <v>222</v>
      </c>
      <c r="G7" s="222" t="s">
        <v>60</v>
      </c>
      <c r="H7" s="222" t="s">
        <v>61</v>
      </c>
      <c r="I7" s="222" t="s">
        <v>62</v>
      </c>
      <c r="J7" s="318" t="s">
        <v>63</v>
      </c>
      <c r="K7" s="319"/>
      <c r="L7" s="320"/>
      <c r="M7" s="318" t="s">
        <v>64</v>
      </c>
      <c r="N7" s="319"/>
      <c r="O7" s="319"/>
      <c r="P7" s="320"/>
      <c r="Q7" s="312"/>
      <c r="R7" s="312"/>
      <c r="S7" s="314"/>
      <c r="T7" s="138"/>
    </row>
    <row r="8" spans="2:78" s="140" customFormat="1" ht="170.25" customHeight="1" thickBot="1" x14ac:dyDescent="0.25">
      <c r="B8" s="266" t="s">
        <v>223</v>
      </c>
      <c r="C8" s="253" t="s">
        <v>65</v>
      </c>
      <c r="D8" s="253" t="s">
        <v>66</v>
      </c>
      <c r="E8" s="253" t="s">
        <v>34</v>
      </c>
      <c r="F8" s="260" t="s">
        <v>253</v>
      </c>
      <c r="G8" s="261" t="s">
        <v>254</v>
      </c>
      <c r="H8" s="268" t="s">
        <v>247</v>
      </c>
      <c r="I8" s="253" t="s">
        <v>67</v>
      </c>
      <c r="J8" s="253">
        <v>50</v>
      </c>
      <c r="K8" s="264" t="s">
        <v>27</v>
      </c>
      <c r="L8" s="189">
        <v>0.6</v>
      </c>
      <c r="M8" s="253"/>
      <c r="N8" s="253" t="s">
        <v>68</v>
      </c>
      <c r="O8" s="264" t="s">
        <v>37</v>
      </c>
      <c r="P8" s="269">
        <v>0.2</v>
      </c>
      <c r="Q8" s="269" t="s">
        <v>26</v>
      </c>
      <c r="R8" s="269" t="s">
        <v>35</v>
      </c>
      <c r="S8" s="270" t="s">
        <v>41</v>
      </c>
      <c r="T8" s="148"/>
    </row>
    <row r="9" spans="2:78" s="140" customFormat="1" ht="137.25" customHeight="1" thickBot="1" x14ac:dyDescent="0.25">
      <c r="B9" s="190" t="s">
        <v>224</v>
      </c>
      <c r="C9" s="191" t="s">
        <v>65</v>
      </c>
      <c r="D9" s="191" t="s">
        <v>66</v>
      </c>
      <c r="E9" s="191" t="s">
        <v>34</v>
      </c>
      <c r="F9" s="262" t="s">
        <v>253</v>
      </c>
      <c r="G9" s="263" t="s">
        <v>255</v>
      </c>
      <c r="H9" s="257" t="s">
        <v>248</v>
      </c>
      <c r="I9" s="191" t="s">
        <v>67</v>
      </c>
      <c r="J9" s="191">
        <v>50</v>
      </c>
      <c r="K9" s="192" t="s">
        <v>27</v>
      </c>
      <c r="L9" s="220">
        <v>0.6</v>
      </c>
      <c r="M9" s="191"/>
      <c r="N9" s="191" t="s">
        <v>68</v>
      </c>
      <c r="O9" s="192" t="s">
        <v>37</v>
      </c>
      <c r="P9" s="193">
        <v>0.2</v>
      </c>
      <c r="Q9" s="193" t="s">
        <v>26</v>
      </c>
      <c r="R9" s="193" t="s">
        <v>35</v>
      </c>
      <c r="S9" s="194" t="s">
        <v>41</v>
      </c>
    </row>
    <row r="10" spans="2:78" s="140" customFormat="1" ht="36.75" hidden="1" customHeight="1" thickBot="1" x14ac:dyDescent="0.25">
      <c r="B10" s="267"/>
      <c r="C10" s="259"/>
      <c r="D10" s="259"/>
      <c r="E10" s="259"/>
      <c r="F10" s="259"/>
      <c r="G10" s="259"/>
      <c r="H10" s="259"/>
      <c r="I10" s="259"/>
      <c r="J10" s="259"/>
      <c r="K10" s="265"/>
      <c r="L10" s="271"/>
      <c r="M10" s="259"/>
      <c r="N10" s="259"/>
      <c r="O10" s="265"/>
      <c r="P10" s="272"/>
      <c r="Q10" s="272"/>
      <c r="R10" s="272"/>
      <c r="S10" s="273"/>
    </row>
    <row r="11" spans="2:78" s="140" customFormat="1" ht="15" x14ac:dyDescent="0.2">
      <c r="B11" s="217"/>
      <c r="C11" s="217"/>
      <c r="D11" s="217"/>
      <c r="E11" s="217"/>
      <c r="F11" s="217"/>
      <c r="G11" s="217"/>
      <c r="H11" s="217"/>
      <c r="I11" s="217"/>
      <c r="J11" s="217"/>
      <c r="K11" s="181"/>
      <c r="L11" s="217"/>
      <c r="M11" s="217"/>
      <c r="N11" s="217"/>
      <c r="O11" s="181"/>
      <c r="P11" s="218"/>
      <c r="Q11" s="218"/>
      <c r="R11" s="218"/>
      <c r="S11" s="218"/>
    </row>
    <row r="12" spans="2:78" ht="18.75" customHeight="1" thickBot="1" x14ac:dyDescent="0.3">
      <c r="D12" s="4"/>
      <c r="E12" s="4" t="s">
        <v>35</v>
      </c>
      <c r="F12" s="4" t="s">
        <v>38</v>
      </c>
      <c r="G12" s="4" t="s">
        <v>41</v>
      </c>
      <c r="H12" s="4" t="s">
        <v>44</v>
      </c>
      <c r="I12" s="4" t="s">
        <v>47</v>
      </c>
    </row>
    <row r="13" spans="2:78" ht="18.75" customHeight="1" thickBot="1" x14ac:dyDescent="0.3">
      <c r="B13" s="321" t="s">
        <v>69</v>
      </c>
      <c r="C13" s="66" t="s">
        <v>70</v>
      </c>
      <c r="D13" s="80" t="s">
        <v>30</v>
      </c>
      <c r="E13" s="76" t="s">
        <v>71</v>
      </c>
      <c r="F13" s="76" t="s">
        <v>71</v>
      </c>
      <c r="G13" s="76" t="s">
        <v>71</v>
      </c>
      <c r="H13" s="76" t="s">
        <v>71</v>
      </c>
      <c r="I13" s="78" t="s">
        <v>72</v>
      </c>
      <c r="K13" s="78" t="s">
        <v>72</v>
      </c>
      <c r="W13" s="6"/>
    </row>
    <row r="14" spans="2:78" ht="18.75" customHeight="1" x14ac:dyDescent="0.25">
      <c r="B14" s="322"/>
      <c r="C14" s="67" t="s">
        <v>28</v>
      </c>
      <c r="D14" s="80" t="s">
        <v>28</v>
      </c>
      <c r="E14" s="7" t="s">
        <v>41</v>
      </c>
      <c r="F14" s="7" t="s">
        <v>41</v>
      </c>
      <c r="G14" s="76" t="s">
        <v>71</v>
      </c>
      <c r="H14" s="76" t="s">
        <v>71</v>
      </c>
      <c r="I14" s="78" t="s">
        <v>72</v>
      </c>
      <c r="K14" s="76" t="s">
        <v>71</v>
      </c>
    </row>
    <row r="15" spans="2:78" ht="18.75" customHeight="1" x14ac:dyDescent="0.25">
      <c r="B15" s="322"/>
      <c r="C15" s="68" t="s">
        <v>26</v>
      </c>
      <c r="D15" s="80" t="s">
        <v>26</v>
      </c>
      <c r="E15" s="7" t="s">
        <v>41</v>
      </c>
      <c r="F15" s="7" t="s">
        <v>41</v>
      </c>
      <c r="G15" s="7" t="s">
        <v>41</v>
      </c>
      <c r="H15" s="76" t="s">
        <v>71</v>
      </c>
      <c r="I15" s="78" t="s">
        <v>72</v>
      </c>
      <c r="K15" s="7" t="s">
        <v>41</v>
      </c>
    </row>
    <row r="16" spans="2:78" ht="18.75" customHeight="1" x14ac:dyDescent="0.25">
      <c r="B16" s="322"/>
      <c r="C16" s="69" t="s">
        <v>24</v>
      </c>
      <c r="D16" s="80" t="s">
        <v>24</v>
      </c>
      <c r="E16" s="77" t="s">
        <v>73</v>
      </c>
      <c r="F16" s="7" t="s">
        <v>41</v>
      </c>
      <c r="G16" s="7" t="s">
        <v>41</v>
      </c>
      <c r="H16" s="76" t="s">
        <v>71</v>
      </c>
      <c r="I16" s="78" t="s">
        <v>72</v>
      </c>
      <c r="K16" s="77" t="s">
        <v>73</v>
      </c>
    </row>
    <row r="17" spans="2:23" ht="18.75" customHeight="1" thickBot="1" x14ac:dyDescent="0.3">
      <c r="B17" s="323"/>
      <c r="C17" s="70" t="s">
        <v>74</v>
      </c>
      <c r="D17" s="80" t="s">
        <v>22</v>
      </c>
      <c r="E17" s="77" t="s">
        <v>73</v>
      </c>
      <c r="F17" s="77" t="s">
        <v>73</v>
      </c>
      <c r="G17" s="7" t="s">
        <v>41</v>
      </c>
      <c r="H17" s="76" t="s">
        <v>71</v>
      </c>
      <c r="I17" s="78" t="s">
        <v>72</v>
      </c>
    </row>
    <row r="18" spans="2:23" ht="18.75" customHeight="1" thickBot="1" x14ac:dyDescent="0.3">
      <c r="C18" s="8"/>
      <c r="D18" s="8"/>
      <c r="E18" s="9"/>
      <c r="F18" s="9"/>
      <c r="G18" s="9"/>
    </row>
    <row r="19" spans="2:23" ht="18.75" customHeight="1" x14ac:dyDescent="0.25">
      <c r="B19" s="8"/>
      <c r="C19" s="8"/>
      <c r="D19" s="8"/>
      <c r="E19" s="71" t="s">
        <v>75</v>
      </c>
      <c r="F19" s="72" t="s">
        <v>76</v>
      </c>
      <c r="G19" s="73" t="s">
        <v>77</v>
      </c>
      <c r="H19" s="74" t="s">
        <v>78</v>
      </c>
      <c r="I19" s="75" t="s">
        <v>79</v>
      </c>
    </row>
    <row r="20" spans="2:23" ht="18.75" customHeight="1" thickBot="1" x14ac:dyDescent="0.3">
      <c r="B20" s="8"/>
      <c r="C20" s="8"/>
      <c r="D20" s="8"/>
      <c r="E20" s="308" t="s">
        <v>80</v>
      </c>
      <c r="F20" s="309"/>
      <c r="G20" s="309"/>
      <c r="H20" s="309"/>
      <c r="I20" s="310"/>
    </row>
    <row r="23" spans="2:23" ht="18.75" customHeight="1" x14ac:dyDescent="0.25">
      <c r="W23" s="6"/>
    </row>
    <row r="24" spans="2:23" ht="18.75" customHeight="1" x14ac:dyDescent="0.25">
      <c r="W24" s="6"/>
    </row>
    <row r="25" spans="2:23" ht="18.75" customHeight="1" thickBot="1" x14ac:dyDescent="0.3"/>
    <row r="26" spans="2:23" ht="18.75" customHeight="1" x14ac:dyDescent="0.25">
      <c r="B26" s="229" t="s">
        <v>81</v>
      </c>
      <c r="C26" s="232" t="s">
        <v>82</v>
      </c>
      <c r="D26" s="232" t="s">
        <v>83</v>
      </c>
      <c r="E26" s="232" t="s">
        <v>84</v>
      </c>
      <c r="F26" s="232" t="s">
        <v>85</v>
      </c>
      <c r="G26" s="232" t="s">
        <v>86</v>
      </c>
      <c r="H26" s="232" t="s">
        <v>87</v>
      </c>
      <c r="I26" s="232" t="s">
        <v>88</v>
      </c>
    </row>
    <row r="27" spans="2:23" ht="18.75" customHeight="1" x14ac:dyDescent="0.25">
      <c r="B27" s="230"/>
      <c r="C27" s="233"/>
      <c r="D27" s="233"/>
      <c r="E27" s="233"/>
      <c r="F27" s="233"/>
      <c r="G27" s="233"/>
      <c r="H27" s="233"/>
      <c r="I27" s="233"/>
    </row>
    <row r="28" spans="2:23" ht="18.75" customHeight="1" x14ac:dyDescent="0.25">
      <c r="B28" s="230"/>
      <c r="C28" s="233"/>
      <c r="D28" s="233"/>
      <c r="E28" s="233"/>
      <c r="F28" s="233"/>
      <c r="G28" s="233"/>
      <c r="H28" s="233"/>
      <c r="I28" s="233"/>
    </row>
    <row r="29" spans="2:23" ht="18.75" customHeight="1" x14ac:dyDescent="0.25">
      <c r="B29" s="230"/>
      <c r="C29" s="233"/>
      <c r="D29" s="233"/>
      <c r="E29" s="233"/>
      <c r="F29" s="233"/>
      <c r="G29" s="233"/>
      <c r="H29" s="233"/>
      <c r="I29" s="233"/>
    </row>
    <row r="30" spans="2:23" ht="18.75" customHeight="1" x14ac:dyDescent="0.25">
      <c r="B30" s="230"/>
      <c r="C30" s="233"/>
      <c r="D30" s="233"/>
      <c r="E30" s="233"/>
      <c r="F30" s="233"/>
      <c r="G30" s="233"/>
      <c r="H30" s="233"/>
      <c r="I30" s="233"/>
    </row>
    <row r="31" spans="2:23" ht="18.75" customHeight="1" x14ac:dyDescent="0.25">
      <c r="B31" s="230"/>
      <c r="C31" s="233"/>
      <c r="D31" s="233"/>
      <c r="E31" s="233"/>
      <c r="F31" s="233"/>
      <c r="G31" s="233"/>
      <c r="H31" s="233"/>
      <c r="I31" s="233"/>
    </row>
    <row r="32" spans="2:23" ht="18.75" customHeight="1" x14ac:dyDescent="0.25">
      <c r="B32" s="230"/>
      <c r="C32" s="233"/>
      <c r="D32" s="233"/>
      <c r="E32" s="233"/>
      <c r="F32" s="233"/>
      <c r="G32" s="233"/>
      <c r="H32" s="233"/>
      <c r="I32" s="233"/>
    </row>
    <row r="33" spans="2:9" ht="18.75" customHeight="1" x14ac:dyDescent="0.25">
      <c r="B33" s="230"/>
      <c r="C33" s="233"/>
      <c r="D33" s="233"/>
      <c r="E33" s="233"/>
      <c r="F33" s="233"/>
      <c r="G33" s="233"/>
      <c r="H33" s="233"/>
      <c r="I33" s="233"/>
    </row>
    <row r="34" spans="2:9" ht="18.75" customHeight="1" x14ac:dyDescent="0.25">
      <c r="B34" s="230"/>
      <c r="C34" s="233"/>
      <c r="D34" s="233"/>
      <c r="E34" s="233"/>
      <c r="F34" s="233"/>
      <c r="G34" s="233"/>
      <c r="H34" s="233"/>
      <c r="I34" s="233"/>
    </row>
    <row r="35" spans="2:9" ht="18.75" customHeight="1" thickBot="1" x14ac:dyDescent="0.3">
      <c r="B35" s="231"/>
      <c r="C35" s="234"/>
      <c r="D35" s="234"/>
      <c r="E35" s="234"/>
      <c r="F35" s="234"/>
      <c r="G35" s="234"/>
      <c r="H35" s="234"/>
      <c r="I35" s="234"/>
    </row>
  </sheetData>
  <mergeCells count="11">
    <mergeCell ref="B1:S4"/>
    <mergeCell ref="E20:I20"/>
    <mergeCell ref="R6:R7"/>
    <mergeCell ref="S6:S7"/>
    <mergeCell ref="E6:I6"/>
    <mergeCell ref="M7:P7"/>
    <mergeCell ref="B13:B17"/>
    <mergeCell ref="J6:P6"/>
    <mergeCell ref="J7:L7"/>
    <mergeCell ref="B6:D6"/>
    <mergeCell ref="Q6:Q7"/>
  </mergeCells>
  <phoneticPr fontId="50" type="noConversion"/>
  <conditionalFormatting sqref="L8:L10">
    <cfRule type="cellIs" dxfId="63" priority="237" operator="equal">
      <formula>0.2</formula>
    </cfRule>
    <cfRule type="cellIs" dxfId="62" priority="238" operator="equal">
      <formula>0.4</formula>
    </cfRule>
    <cfRule type="cellIs" dxfId="61" priority="239" operator="equal">
      <formula>0.6</formula>
    </cfRule>
    <cfRule type="cellIs" dxfId="60" priority="240" operator="equal">
      <formula>0.8</formula>
    </cfRule>
    <cfRule type="cellIs" dxfId="59" priority="241" operator="equal">
      <formula>1</formula>
    </cfRule>
  </conditionalFormatting>
  <conditionalFormatting sqref="P8:P11">
    <cfRule type="cellIs" dxfId="58" priority="159" operator="equal">
      <formula>0.2</formula>
    </cfRule>
    <cfRule type="cellIs" dxfId="57" priority="160" operator="equal">
      <formula>0.4</formula>
    </cfRule>
    <cfRule type="cellIs" dxfId="56" priority="161" operator="equal">
      <formula>0.6</formula>
    </cfRule>
    <cfRule type="cellIs" dxfId="55" priority="162" operator="equal">
      <formula>0.8</formula>
    </cfRule>
    <cfRule type="cellIs" dxfId="54" priority="163" operator="equal">
      <formula>1</formula>
    </cfRule>
  </conditionalFormatting>
  <conditionalFormatting sqref="Q8:Q11">
    <cfRule type="cellIs" dxfId="53" priority="154" operator="equal">
      <formula>"Muy Baja"</formula>
    </cfRule>
    <cfRule type="cellIs" dxfId="52" priority="155" operator="equal">
      <formula>"Baja"</formula>
    </cfRule>
    <cfRule type="cellIs" dxfId="51" priority="156" operator="equal">
      <formula>"Media"</formula>
    </cfRule>
    <cfRule type="cellIs" dxfId="50" priority="157" operator="equal">
      <formula>"Alta"</formula>
    </cfRule>
    <cfRule type="cellIs" dxfId="49" priority="158" operator="equal">
      <formula>"Muy Alta"</formula>
    </cfRule>
  </conditionalFormatting>
  <conditionalFormatting sqref="R8:R11">
    <cfRule type="cellIs" dxfId="48" priority="149" operator="equal">
      <formula>"Leve"</formula>
    </cfRule>
    <cfRule type="cellIs" dxfId="47" priority="150" operator="equal">
      <formula>"Menor"</formula>
    </cfRule>
    <cfRule type="cellIs" dxfId="46" priority="151" operator="equal">
      <formula>"Moderado"</formula>
    </cfRule>
    <cfRule type="cellIs" dxfId="45" priority="152" operator="equal">
      <formula>"Mayor"</formula>
    </cfRule>
    <cfRule type="cellIs" dxfId="44" priority="153" operator="equal">
      <formula>"Catastrófico"</formula>
    </cfRule>
  </conditionalFormatting>
  <conditionalFormatting sqref="S8:S11">
    <cfRule type="cellIs" dxfId="43" priority="145" operator="equal">
      <formula>"Bajo"</formula>
    </cfRule>
    <cfRule type="cellIs" dxfId="42" priority="146" operator="equal">
      <formula>"Moderado"</formula>
    </cfRule>
    <cfRule type="cellIs" dxfId="41" priority="147" operator="equal">
      <formula>"Alto"</formula>
    </cfRule>
    <cfRule type="cellIs" dxfId="40" priority="148" operator="equal">
      <formula>"Extremo"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C31" zoomScale="85" zoomScaleNormal="85" workbookViewId="0">
      <selection activeCell="C49" sqref="C49"/>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10" t="s">
        <v>89</v>
      </c>
      <c r="C1" s="110" t="s">
        <v>90</v>
      </c>
      <c r="D1" s="110" t="s">
        <v>91</v>
      </c>
    </row>
    <row r="2" spans="2:7" ht="48" x14ac:dyDescent="0.25">
      <c r="B2" s="120" t="s">
        <v>4</v>
      </c>
      <c r="C2" s="120" t="s">
        <v>9</v>
      </c>
      <c r="D2" s="120" t="s">
        <v>92</v>
      </c>
    </row>
    <row r="3" spans="2:7" ht="60" x14ac:dyDescent="0.25">
      <c r="B3" s="120" t="s">
        <v>7</v>
      </c>
      <c r="C3" s="120" t="s">
        <v>12</v>
      </c>
      <c r="D3" s="120" t="s">
        <v>15</v>
      </c>
    </row>
    <row r="4" spans="2:7" ht="48" x14ac:dyDescent="0.25">
      <c r="B4" s="120" t="s">
        <v>6</v>
      </c>
      <c r="C4" s="120" t="s">
        <v>93</v>
      </c>
      <c r="D4" s="120" t="s">
        <v>94</v>
      </c>
    </row>
    <row r="5" spans="2:7" ht="48" x14ac:dyDescent="0.25">
      <c r="B5" s="120" t="s">
        <v>95</v>
      </c>
      <c r="C5" s="120" t="s">
        <v>96</v>
      </c>
      <c r="D5" s="120" t="s">
        <v>17</v>
      </c>
    </row>
    <row r="6" spans="2:7" ht="86.25" customHeight="1" x14ac:dyDescent="0.25">
      <c r="B6" s="120" t="s">
        <v>97</v>
      </c>
      <c r="C6" s="120" t="s">
        <v>11</v>
      </c>
      <c r="D6" s="120" t="s">
        <v>16</v>
      </c>
    </row>
    <row r="7" spans="2:7" ht="48" x14ac:dyDescent="0.25">
      <c r="B7" s="120" t="s">
        <v>5</v>
      </c>
      <c r="C7" s="120" t="s">
        <v>10</v>
      </c>
      <c r="D7" s="120" t="s">
        <v>14</v>
      </c>
    </row>
    <row r="9" spans="2:7" x14ac:dyDescent="0.25">
      <c r="B9" s="325" t="s">
        <v>98</v>
      </c>
      <c r="C9" s="325"/>
      <c r="D9" s="325"/>
      <c r="E9" s="325"/>
    </row>
    <row r="10" spans="2:7" x14ac:dyDescent="0.25">
      <c r="E10" s="18"/>
      <c r="F10" s="17" t="s">
        <v>99</v>
      </c>
      <c r="G10" s="17"/>
    </row>
    <row r="11" spans="2:7" x14ac:dyDescent="0.25">
      <c r="B11" s="22" t="s">
        <v>57</v>
      </c>
      <c r="C11" s="20" t="s">
        <v>100</v>
      </c>
      <c r="D11" s="59" t="s">
        <v>101</v>
      </c>
      <c r="E11" s="17" t="s">
        <v>102</v>
      </c>
      <c r="F11" s="17" t="s">
        <v>103</v>
      </c>
      <c r="G11" s="17" t="s">
        <v>104</v>
      </c>
    </row>
    <row r="12" spans="2:7" ht="30" x14ac:dyDescent="0.25">
      <c r="B12" s="16" t="s">
        <v>105</v>
      </c>
      <c r="C12" s="21" t="s">
        <v>106</v>
      </c>
      <c r="D12" s="23" t="s">
        <v>103</v>
      </c>
      <c r="E12" s="41" t="s">
        <v>22</v>
      </c>
      <c r="F12" s="55" t="s">
        <v>35</v>
      </c>
      <c r="G12" s="19" t="s">
        <v>107</v>
      </c>
    </row>
    <row r="13" spans="2:7" x14ac:dyDescent="0.25">
      <c r="B13" s="16" t="s">
        <v>108</v>
      </c>
      <c r="C13" s="21" t="s">
        <v>109</v>
      </c>
      <c r="D13" s="23" t="s">
        <v>104</v>
      </c>
      <c r="E13" s="44" t="s">
        <v>24</v>
      </c>
      <c r="F13" s="54" t="s">
        <v>38</v>
      </c>
      <c r="G13" s="19" t="s">
        <v>110</v>
      </c>
    </row>
    <row r="14" spans="2:7" ht="30" x14ac:dyDescent="0.25">
      <c r="B14" s="16" t="s">
        <v>111</v>
      </c>
      <c r="C14" s="21" t="s">
        <v>112</v>
      </c>
      <c r="E14" s="46" t="s">
        <v>26</v>
      </c>
      <c r="F14" s="56" t="s">
        <v>41</v>
      </c>
      <c r="G14" s="19" t="s">
        <v>113</v>
      </c>
    </row>
    <row r="15" spans="2:7" x14ac:dyDescent="0.25">
      <c r="B15" s="16" t="s">
        <v>114</v>
      </c>
      <c r="C15" s="21" t="s">
        <v>115</v>
      </c>
      <c r="E15" s="47" t="s">
        <v>28</v>
      </c>
      <c r="F15" s="57" t="s">
        <v>44</v>
      </c>
      <c r="G15" s="16"/>
    </row>
    <row r="16" spans="2:7" ht="15.75" thickBot="1" x14ac:dyDescent="0.3">
      <c r="C16" s="21" t="s">
        <v>116</v>
      </c>
      <c r="E16" s="48" t="s">
        <v>30</v>
      </c>
      <c r="F16" s="58" t="s">
        <v>47</v>
      </c>
      <c r="G16" s="16"/>
    </row>
    <row r="17" spans="3:3" x14ac:dyDescent="0.25">
      <c r="C17" s="21" t="s">
        <v>117</v>
      </c>
    </row>
    <row r="18" spans="3:3" x14ac:dyDescent="0.25">
      <c r="C18" s="21" t="s">
        <v>118</v>
      </c>
    </row>
    <row r="19" spans="3:3" x14ac:dyDescent="0.25">
      <c r="C19" s="21" t="s">
        <v>119</v>
      </c>
    </row>
    <row r="20" spans="3:3" x14ac:dyDescent="0.25">
      <c r="C20" s="21" t="s">
        <v>120</v>
      </c>
    </row>
    <row r="21" spans="3:3" x14ac:dyDescent="0.25">
      <c r="C21" s="21" t="s">
        <v>121</v>
      </c>
    </row>
    <row r="22" spans="3:3" ht="60" x14ac:dyDescent="0.25">
      <c r="C22" s="21" t="s">
        <v>122</v>
      </c>
    </row>
    <row r="23" spans="3:3" x14ac:dyDescent="0.25">
      <c r="C23" s="21" t="s">
        <v>123</v>
      </c>
    </row>
    <row r="24" spans="3:3" x14ac:dyDescent="0.25">
      <c r="C24" s="21" t="s">
        <v>124</v>
      </c>
    </row>
    <row r="25" spans="3:3" x14ac:dyDescent="0.25">
      <c r="C25" s="21" t="s">
        <v>125</v>
      </c>
    </row>
    <row r="26" spans="3:3" x14ac:dyDescent="0.25">
      <c r="C26" s="21" t="s">
        <v>126</v>
      </c>
    </row>
    <row r="27" spans="3:3" x14ac:dyDescent="0.25">
      <c r="C27" s="21" t="s">
        <v>127</v>
      </c>
    </row>
    <row r="28" spans="3:3" x14ac:dyDescent="0.25">
      <c r="C28" s="21" t="s">
        <v>128</v>
      </c>
    </row>
    <row r="29" spans="3:3" x14ac:dyDescent="0.25">
      <c r="C29" s="21" t="s">
        <v>129</v>
      </c>
    </row>
    <row r="30" spans="3:3" ht="30" x14ac:dyDescent="0.25">
      <c r="C30" s="21" t="s">
        <v>130</v>
      </c>
    </row>
    <row r="31" spans="3:3" x14ac:dyDescent="0.25">
      <c r="C31" s="111"/>
    </row>
    <row r="32" spans="3:3" x14ac:dyDescent="0.25">
      <c r="C32" s="111"/>
    </row>
    <row r="33" spans="1:11" x14ac:dyDescent="0.25">
      <c r="B33" s="110" t="s">
        <v>131</v>
      </c>
      <c r="C33" s="112" t="s">
        <v>132</v>
      </c>
    </row>
    <row r="34" spans="1:11" x14ac:dyDescent="0.25">
      <c r="B34" t="s">
        <v>67</v>
      </c>
      <c r="C34" t="s">
        <v>133</v>
      </c>
    </row>
    <row r="35" spans="1:11" x14ac:dyDescent="0.25">
      <c r="B35" t="s">
        <v>134</v>
      </c>
      <c r="C35" t="s">
        <v>135</v>
      </c>
    </row>
    <row r="36" spans="1:11" x14ac:dyDescent="0.25">
      <c r="B36" t="s">
        <v>136</v>
      </c>
      <c r="C36" t="s">
        <v>137</v>
      </c>
    </row>
    <row r="37" spans="1:11" x14ac:dyDescent="0.25">
      <c r="B37" t="s">
        <v>138</v>
      </c>
      <c r="C37" t="s">
        <v>139</v>
      </c>
    </row>
    <row r="38" spans="1:11" x14ac:dyDescent="0.25">
      <c r="B38" t="s">
        <v>140</v>
      </c>
      <c r="C38" t="s">
        <v>141</v>
      </c>
    </row>
    <row r="39" spans="1:11" x14ac:dyDescent="0.25">
      <c r="B39" t="s">
        <v>142</v>
      </c>
      <c r="C39" t="s">
        <v>135</v>
      </c>
    </row>
    <row r="40" spans="1:11" ht="14.45" customHeight="1" x14ac:dyDescent="0.25">
      <c r="B40" t="s">
        <v>143</v>
      </c>
      <c r="C40" s="35"/>
    </row>
    <row r="41" spans="1:11" x14ac:dyDescent="0.25">
      <c r="C41" s="35"/>
    </row>
    <row r="42" spans="1:11" x14ac:dyDescent="0.25">
      <c r="C42" s="111"/>
    </row>
    <row r="43" spans="1:11" x14ac:dyDescent="0.25">
      <c r="C43" s="111"/>
    </row>
    <row r="46" spans="1:11" x14ac:dyDescent="0.25">
      <c r="B46" s="325" t="s">
        <v>144</v>
      </c>
      <c r="C46" s="325"/>
      <c r="D46" s="325"/>
      <c r="E46" s="325"/>
      <c r="F46" s="325"/>
      <c r="G46" s="325"/>
      <c r="H46" s="325"/>
    </row>
    <row r="47" spans="1:11" x14ac:dyDescent="0.25">
      <c r="B47" s="108" t="s">
        <v>145</v>
      </c>
      <c r="C47" s="108" t="s">
        <v>146</v>
      </c>
      <c r="E47" s="108" t="s">
        <v>147</v>
      </c>
      <c r="F47" s="108" t="s">
        <v>148</v>
      </c>
      <c r="H47" s="109" t="s">
        <v>149</v>
      </c>
      <c r="I47" s="109" t="s">
        <v>150</v>
      </c>
      <c r="J47" s="109" t="s">
        <v>151</v>
      </c>
      <c r="K47" s="109" t="s">
        <v>150</v>
      </c>
    </row>
    <row r="48" spans="1:11" x14ac:dyDescent="0.25">
      <c r="A48" s="326" t="s">
        <v>69</v>
      </c>
      <c r="B48" t="s">
        <v>152</v>
      </c>
      <c r="C48" s="79">
        <v>0.2</v>
      </c>
      <c r="E48" t="s">
        <v>153</v>
      </c>
      <c r="F48" s="79">
        <v>0.2</v>
      </c>
      <c r="H48" t="s">
        <v>154</v>
      </c>
      <c r="I48" s="79">
        <v>0.1</v>
      </c>
      <c r="J48" t="s">
        <v>155</v>
      </c>
      <c r="K48" s="79">
        <v>0.05</v>
      </c>
    </row>
    <row r="49" spans="1:11" x14ac:dyDescent="0.25">
      <c r="A49" s="326"/>
      <c r="B49" t="s">
        <v>156</v>
      </c>
      <c r="C49" s="79">
        <v>0.15</v>
      </c>
      <c r="E49" t="s">
        <v>157</v>
      </c>
      <c r="F49" s="79">
        <v>0.15</v>
      </c>
      <c r="H49" t="s">
        <v>158</v>
      </c>
      <c r="I49" s="122">
        <v>0</v>
      </c>
      <c r="J49" t="s">
        <v>159</v>
      </c>
      <c r="K49" s="79">
        <v>0</v>
      </c>
    </row>
    <row r="50" spans="1:11" x14ac:dyDescent="0.25">
      <c r="A50" t="s">
        <v>80</v>
      </c>
      <c r="B50" t="s">
        <v>160</v>
      </c>
      <c r="C50" s="79">
        <v>0.1</v>
      </c>
    </row>
    <row r="51" spans="1:11" ht="26.1" customHeight="1" x14ac:dyDescent="0.25">
      <c r="B51" t="s">
        <v>161</v>
      </c>
      <c r="C51" t="s">
        <v>162</v>
      </c>
    </row>
    <row r="54" spans="1:11" x14ac:dyDescent="0.25">
      <c r="B54" s="108" t="s">
        <v>145</v>
      </c>
    </row>
    <row r="55" spans="1:11" x14ac:dyDescent="0.25">
      <c r="B55" t="s">
        <v>69</v>
      </c>
    </row>
    <row r="56" spans="1:11" x14ac:dyDescent="0.25">
      <c r="B56" t="s">
        <v>80</v>
      </c>
    </row>
    <row r="60" spans="1:11" x14ac:dyDescent="0.25">
      <c r="C60" s="1"/>
      <c r="D60" s="35"/>
    </row>
    <row r="61" spans="1:11" x14ac:dyDescent="0.25">
      <c r="B61" s="1"/>
      <c r="C61" s="1"/>
      <c r="D61" s="35"/>
    </row>
    <row r="62" spans="1:11" x14ac:dyDescent="0.25">
      <c r="B62" s="35" t="s">
        <v>163</v>
      </c>
      <c r="C62" s="1"/>
      <c r="D62" s="35"/>
    </row>
    <row r="63" spans="1:11" x14ac:dyDescent="0.25">
      <c r="B63" s="1" t="s">
        <v>164</v>
      </c>
      <c r="C63" s="1"/>
      <c r="D63" s="35"/>
    </row>
    <row r="64" spans="1:11" x14ac:dyDescent="0.25">
      <c r="B64" s="1" t="s">
        <v>165</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1"/>
  <sheetViews>
    <sheetView zoomScale="80" zoomScaleNormal="80" workbookViewId="0">
      <selection activeCell="D10" sqref="D10"/>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47" customWidth="1"/>
    <col min="9" max="9" width="17.85546875" style="37" customWidth="1"/>
    <col min="10" max="10" width="15" style="37" customWidth="1"/>
    <col min="11" max="11" width="24" style="37" customWidth="1"/>
    <col min="12" max="12" width="23.85546875" style="37" customWidth="1"/>
    <col min="13" max="13" width="21.28515625" style="37" customWidth="1"/>
    <col min="14" max="14" width="22.425781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9.5703125" style="197" customWidth="1"/>
    <col min="24" max="24" width="21.5703125" style="37" customWidth="1"/>
    <col min="25" max="25" width="16.5703125" style="37" customWidth="1"/>
    <col min="26" max="26" width="22.5703125" style="37" customWidth="1"/>
    <col min="27" max="27" width="3.7109375" style="37" customWidth="1"/>
    <col min="28" max="28" width="7" style="37" customWidth="1"/>
    <col min="29" max="29" width="43.85546875" style="37" customWidth="1"/>
    <col min="30" max="16384" width="11.5703125" style="37"/>
  </cols>
  <sheetData>
    <row r="1" spans="1:79" ht="36" customHeight="1" x14ac:dyDescent="0.2"/>
    <row r="2" spans="1:79" s="140" customFormat="1" ht="34.15" customHeight="1" x14ac:dyDescent="0.2">
      <c r="A2" s="327" t="s">
        <v>166</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row>
    <row r="3" spans="1:79" s="140" customFormat="1" ht="34.15" customHeight="1" x14ac:dyDescent="0.2">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row>
    <row r="4" spans="1:79" s="140" customFormat="1" ht="34.15" customHeight="1" x14ac:dyDescent="0.2">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S4" s="141"/>
      <c r="BT4" s="141"/>
      <c r="BU4" s="141"/>
      <c r="BV4" s="141"/>
      <c r="BW4" s="141"/>
      <c r="BX4" s="141"/>
      <c r="BY4" s="142"/>
      <c r="BZ4" s="142"/>
      <c r="CA4" s="142"/>
    </row>
    <row r="5" spans="1:79" s="140" customFormat="1" ht="34.15" customHeight="1" x14ac:dyDescent="0.2">
      <c r="A5" s="327"/>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S5" s="141"/>
      <c r="BT5" s="141"/>
      <c r="BU5" s="141"/>
      <c r="BV5" s="141"/>
      <c r="BW5" s="141"/>
      <c r="BX5" s="141"/>
      <c r="BY5" s="142"/>
      <c r="BZ5" s="142"/>
      <c r="CA5" s="142"/>
    </row>
    <row r="7" spans="1:79" ht="15" thickBot="1" x14ac:dyDescent="0.25"/>
    <row r="8" spans="1:79" ht="31.5" customHeight="1" x14ac:dyDescent="0.2">
      <c r="A8" s="327" t="s">
        <v>167</v>
      </c>
      <c r="B8" s="327"/>
      <c r="C8" s="327"/>
      <c r="D8" s="327"/>
      <c r="E8" s="327"/>
      <c r="F8" s="327"/>
      <c r="G8" s="327"/>
      <c r="H8" s="327"/>
      <c r="I8" s="327"/>
      <c r="J8" s="327"/>
      <c r="K8" s="327"/>
      <c r="L8" s="327"/>
      <c r="M8" s="327"/>
      <c r="N8" s="327"/>
      <c r="O8" s="327"/>
      <c r="P8" s="327"/>
      <c r="Q8" s="327"/>
      <c r="R8" s="327"/>
      <c r="S8" s="327"/>
      <c r="T8" s="327"/>
      <c r="W8" s="330" t="s">
        <v>168</v>
      </c>
      <c r="X8" s="331"/>
      <c r="Y8" s="331"/>
      <c r="Z8" s="332"/>
      <c r="AC8" s="328" t="s">
        <v>246</v>
      </c>
    </row>
    <row r="9" spans="1:79" ht="37.5" customHeight="1" thickBot="1" x14ac:dyDescent="0.35">
      <c r="A9" s="365" t="s">
        <v>169</v>
      </c>
      <c r="B9" s="365"/>
      <c r="C9" s="343" t="s">
        <v>170</v>
      </c>
      <c r="D9" s="343"/>
      <c r="E9" s="343"/>
      <c r="F9" s="343"/>
      <c r="G9" s="343"/>
      <c r="H9" s="343" t="s">
        <v>171</v>
      </c>
      <c r="I9" s="343"/>
      <c r="J9" s="343"/>
      <c r="K9" s="343"/>
      <c r="L9" s="343"/>
      <c r="M9" s="343" t="s">
        <v>172</v>
      </c>
      <c r="N9" s="343"/>
      <c r="O9" s="343"/>
      <c r="P9" s="143"/>
      <c r="Q9" s="343" t="s">
        <v>173</v>
      </c>
      <c r="R9" s="343"/>
      <c r="S9" s="343"/>
      <c r="T9" s="343"/>
      <c r="W9" s="333"/>
      <c r="X9" s="334"/>
      <c r="Y9" s="334"/>
      <c r="Z9" s="335"/>
      <c r="AC9" s="329"/>
    </row>
    <row r="10" spans="1:79" s="33" customFormat="1" ht="99" customHeight="1" thickBot="1" x14ac:dyDescent="0.3">
      <c r="A10" s="200" t="s">
        <v>174</v>
      </c>
      <c r="B10" s="201" t="s">
        <v>175</v>
      </c>
      <c r="C10" s="201" t="s">
        <v>176</v>
      </c>
      <c r="D10" s="201" t="s">
        <v>177</v>
      </c>
      <c r="E10" s="201" t="s">
        <v>178</v>
      </c>
      <c r="F10" s="201" t="s">
        <v>179</v>
      </c>
      <c r="G10" s="201" t="s">
        <v>180</v>
      </c>
      <c r="H10" s="236" t="s">
        <v>228</v>
      </c>
      <c r="I10" s="236" t="s">
        <v>229</v>
      </c>
      <c r="J10" s="236" t="s">
        <v>146</v>
      </c>
      <c r="K10" s="236" t="s">
        <v>230</v>
      </c>
      <c r="L10" s="236" t="s">
        <v>231</v>
      </c>
      <c r="M10" s="236" t="s">
        <v>149</v>
      </c>
      <c r="N10" s="236" t="s">
        <v>232</v>
      </c>
      <c r="O10" s="236" t="s">
        <v>151</v>
      </c>
      <c r="P10" s="236" t="s">
        <v>233</v>
      </c>
      <c r="Q10" s="236" t="s">
        <v>234</v>
      </c>
      <c r="R10" s="236" t="s">
        <v>235</v>
      </c>
      <c r="S10" s="236" t="s">
        <v>236</v>
      </c>
      <c r="T10" s="237" t="s">
        <v>237</v>
      </c>
      <c r="W10" s="240" t="s">
        <v>238</v>
      </c>
      <c r="X10" s="241" t="s">
        <v>239</v>
      </c>
      <c r="Y10" s="241" t="s">
        <v>240</v>
      </c>
      <c r="Z10" s="242" t="s">
        <v>241</v>
      </c>
      <c r="AC10" s="329"/>
    </row>
    <row r="11" spans="1:79" ht="126.75" customHeight="1" x14ac:dyDescent="0.2">
      <c r="A11" s="367" t="str">
        <f>'Identificación de Riesgos'!B8</f>
        <v>RG1.CD</v>
      </c>
      <c r="B11" s="369" t="str">
        <f>'Identificación de Riesgos'!H8</f>
        <v>Posibilidad de afectación reputacional por sanciones de los entes de control debido al incumplimiento de los términos establecidos para la evaluación de una queja o informe disciplinario</v>
      </c>
      <c r="C11" s="149">
        <v>1</v>
      </c>
      <c r="D11" s="123" t="s">
        <v>181</v>
      </c>
      <c r="E11" s="123" t="s">
        <v>182</v>
      </c>
      <c r="F11" s="128" t="s">
        <v>183</v>
      </c>
      <c r="G11" s="150" t="str">
        <f>CONCATENATE(D11," ",E11," ",F11)</f>
        <v>El Jefe de la Oficina de Control Disciplinario Interno deberá registrar en el cuadro de control la información de las quejas recibidas para actualizar y efectuar el seguimiento de las mismas Dicho seguimiento se hará teniendo en cuenta el formato "Control de expedientes radicados y providencias proferidas", casillas "Numeración de Procesos Disciplinarios" y "Fecha de Recepción en la Oficina/Creación".</v>
      </c>
      <c r="H11" s="128" t="s">
        <v>69</v>
      </c>
      <c r="I11" s="149" t="s">
        <v>152</v>
      </c>
      <c r="J11" s="255">
        <v>0.2</v>
      </c>
      <c r="K11" s="149" t="s">
        <v>157</v>
      </c>
      <c r="L11" s="255">
        <v>0.15</v>
      </c>
      <c r="M11" s="149" t="s">
        <v>154</v>
      </c>
      <c r="N11" s="255">
        <v>0.1</v>
      </c>
      <c r="O11" s="149" t="s">
        <v>155</v>
      </c>
      <c r="P11" s="255">
        <v>0.05</v>
      </c>
      <c r="Q11" s="151">
        <v>0.49999999999999994</v>
      </c>
      <c r="R11" s="151">
        <v>0.6</v>
      </c>
      <c r="S11" s="151">
        <v>0.29999999999999993</v>
      </c>
      <c r="T11" s="274">
        <v>0.30000000000000004</v>
      </c>
      <c r="U11" s="140"/>
      <c r="V11" s="140"/>
      <c r="W11" s="338">
        <v>0.30000000000000004</v>
      </c>
      <c r="X11" s="339" t="s">
        <v>24</v>
      </c>
      <c r="Y11" s="341">
        <v>0.2</v>
      </c>
      <c r="Z11" s="336" t="s">
        <v>35</v>
      </c>
      <c r="AC11" s="344" t="s">
        <v>73</v>
      </c>
    </row>
    <row r="12" spans="1:79" ht="21" customHeight="1" thickBot="1" x14ac:dyDescent="0.25">
      <c r="A12" s="368"/>
      <c r="B12" s="370"/>
      <c r="C12" s="152">
        <v>2</v>
      </c>
      <c r="D12" s="154"/>
      <c r="E12" s="155"/>
      <c r="F12" s="256"/>
      <c r="G12" s="155"/>
      <c r="H12" s="259" t="s">
        <v>80</v>
      </c>
      <c r="I12" s="235"/>
      <c r="J12" s="238"/>
      <c r="K12" s="235"/>
      <c r="L12" s="238"/>
      <c r="M12" s="235"/>
      <c r="N12" s="235"/>
      <c r="O12" s="235"/>
      <c r="P12" s="239"/>
      <c r="Q12" s="127">
        <v>0</v>
      </c>
      <c r="R12" s="127">
        <v>0.2</v>
      </c>
      <c r="S12" s="156">
        <v>0</v>
      </c>
      <c r="T12" s="275">
        <v>0.2</v>
      </c>
      <c r="U12" s="140"/>
      <c r="V12" s="140"/>
      <c r="W12" s="338"/>
      <c r="X12" s="339"/>
      <c r="Y12" s="341"/>
      <c r="Z12" s="336"/>
      <c r="AC12" s="345"/>
    </row>
    <row r="13" spans="1:79" ht="129.75" customHeight="1" thickBot="1" x14ac:dyDescent="0.25">
      <c r="A13" s="349" t="str">
        <f>'Identificación de Riesgos'!B9</f>
        <v>RG2.CD</v>
      </c>
      <c r="B13" s="352" t="str">
        <f>'Identificación de Riesgos'!H9</f>
        <v xml:space="preserve">
Posibilidad de afectación reputacional por sanciones de los entes de control debido a la falta de impulso procesal y probatorio en el desarrollo de la etapa de instrucción disciplinaria</v>
      </c>
      <c r="C13" s="149">
        <v>1</v>
      </c>
      <c r="D13" s="123" t="s">
        <v>181</v>
      </c>
      <c r="E13" s="123" t="s">
        <v>249</v>
      </c>
      <c r="F13" s="128" t="s">
        <v>250</v>
      </c>
      <c r="G13" s="150" t="str">
        <f t="shared" ref="G13:G14" si="0">CONCATENATE(D13," ",E13," ",F13)</f>
        <v>El Jefe de la Oficina de Control Disciplinario Interno deberá verificar si en la etapa de instrucción obran las actuaciones procesales y probatorias necesarias para la toma de la decisión de fondo que corresponda según la fase. Como evidencia, deberá actualizar el cuadro de control  que se encuentra en el Formato: “Control estado de procesos”, con el fin de verificar el estado en que se encuentra el proceso y la fecha de la última actuación.</v>
      </c>
      <c r="H13" s="123" t="s">
        <v>69</v>
      </c>
      <c r="I13" s="157" t="s">
        <v>152</v>
      </c>
      <c r="J13" s="158">
        <v>0.2</v>
      </c>
      <c r="K13" s="157" t="s">
        <v>157</v>
      </c>
      <c r="L13" s="158">
        <v>0.15</v>
      </c>
      <c r="M13" s="157" t="s">
        <v>154</v>
      </c>
      <c r="N13" s="158">
        <v>0.1</v>
      </c>
      <c r="O13" s="157" t="s">
        <v>155</v>
      </c>
      <c r="P13" s="158">
        <v>0.05</v>
      </c>
      <c r="Q13" s="126">
        <v>0.49999999999999994</v>
      </c>
      <c r="R13" s="126">
        <v>0.6</v>
      </c>
      <c r="S13" s="126">
        <v>0.29999999999999993</v>
      </c>
      <c r="T13" s="274">
        <v>0.30000000000000004</v>
      </c>
      <c r="U13" s="140"/>
      <c r="V13" s="140"/>
      <c r="W13" s="338">
        <v>0.15000000000000005</v>
      </c>
      <c r="X13" s="339" t="s">
        <v>22</v>
      </c>
      <c r="Y13" s="341">
        <v>0.2</v>
      </c>
      <c r="Z13" s="336" t="s">
        <v>35</v>
      </c>
      <c r="AC13" s="345" t="s">
        <v>73</v>
      </c>
    </row>
    <row r="14" spans="1:79" ht="105.75" customHeight="1" x14ac:dyDescent="0.2">
      <c r="A14" s="350"/>
      <c r="B14" s="353"/>
      <c r="C14" s="152">
        <v>2</v>
      </c>
      <c r="D14" s="124" t="s">
        <v>181</v>
      </c>
      <c r="E14" s="124" t="s">
        <v>184</v>
      </c>
      <c r="F14" s="254" t="s">
        <v>251</v>
      </c>
      <c r="G14" s="160" t="str">
        <f t="shared" si="0"/>
        <v>El Jefe de la Oficina de Control Disciplinario Interno deberá efectuar una revisión mensual del estado actual de los procesos con el fin de constatar las fechas límites para la toma de decisiones. Como evidencia, se tendrá en cuenta el Formato: “Control estado de procesos”, casilla " Fecha Límite Vencimiento Etapa" en la hoja "Activos", como resultado de la revisión se lleva a cabo un plan de trabajo mes a mes donde se consolidan los procesos disciplinarios próximos a vencer</v>
      </c>
      <c r="H14" s="124" t="s">
        <v>69</v>
      </c>
      <c r="I14" s="159" t="s">
        <v>152</v>
      </c>
      <c r="J14" s="158">
        <v>0.2</v>
      </c>
      <c r="K14" s="157" t="s">
        <v>157</v>
      </c>
      <c r="L14" s="158">
        <v>0.15</v>
      </c>
      <c r="M14" s="157" t="s">
        <v>154</v>
      </c>
      <c r="N14" s="158">
        <v>0.1</v>
      </c>
      <c r="O14" s="157" t="s">
        <v>155</v>
      </c>
      <c r="P14" s="158">
        <v>0.05</v>
      </c>
      <c r="Q14" s="126">
        <v>0.49999999999999994</v>
      </c>
      <c r="R14" s="126">
        <v>0.30000000000000004</v>
      </c>
      <c r="S14" s="126">
        <v>0.15</v>
      </c>
      <c r="T14" s="274">
        <v>0.15000000000000005</v>
      </c>
      <c r="U14" s="140"/>
      <c r="V14" s="140"/>
      <c r="W14" s="338"/>
      <c r="X14" s="339"/>
      <c r="Y14" s="341"/>
      <c r="Z14" s="336"/>
      <c r="AC14" s="345"/>
    </row>
    <row r="15" spans="1:79" ht="20.45" customHeight="1" thickBot="1" x14ac:dyDescent="0.25">
      <c r="A15" s="351"/>
      <c r="B15" s="354"/>
      <c r="C15" s="245">
        <v>3</v>
      </c>
      <c r="D15" s="125"/>
      <c r="E15" s="125"/>
      <c r="F15" s="125"/>
      <c r="G15" s="155"/>
      <c r="H15" s="125" t="s">
        <v>80</v>
      </c>
      <c r="I15" s="165"/>
      <c r="J15" s="166"/>
      <c r="K15" s="165"/>
      <c r="L15" s="166"/>
      <c r="M15" s="165"/>
      <c r="N15" s="214"/>
      <c r="O15" s="165"/>
      <c r="P15" s="166"/>
      <c r="Q15" s="167">
        <v>0</v>
      </c>
      <c r="R15" s="167">
        <v>0.2</v>
      </c>
      <c r="S15" s="167">
        <v>0</v>
      </c>
      <c r="T15" s="276">
        <v>0.2</v>
      </c>
      <c r="U15" s="140"/>
      <c r="V15" s="140"/>
      <c r="W15" s="364"/>
      <c r="X15" s="340"/>
      <c r="Y15" s="342"/>
      <c r="Z15" s="337"/>
      <c r="AC15" s="346"/>
    </row>
    <row r="16" spans="1:79" ht="42" hidden="1" customHeight="1" x14ac:dyDescent="0.2">
      <c r="A16" s="349" t="e">
        <f>'Identificación de Riesgos'!#REF!</f>
        <v>#REF!</v>
      </c>
      <c r="B16" s="352" t="e">
        <f>'Identificación de Riesgos'!#REF!</f>
        <v>#REF!</v>
      </c>
      <c r="C16" s="157">
        <v>1</v>
      </c>
      <c r="D16" s="123"/>
      <c r="E16" s="123"/>
      <c r="F16" s="123"/>
      <c r="G16" s="150" t="str">
        <f>CONCATENATE(D15," ",E16," ",F16)</f>
        <v xml:space="preserve">  </v>
      </c>
      <c r="H16" s="123"/>
      <c r="I16" s="157"/>
      <c r="J16" s="158" t="e">
        <f>VLOOKUP(I16,'Tablas de validación'!$B$48:$C$51,2,0)</f>
        <v>#N/A</v>
      </c>
      <c r="K16" s="157"/>
      <c r="L16" s="158" t="e">
        <f>VLOOKUP(K16,'Tablas de validación'!$E$48:$F$49,2,0)</f>
        <v>#N/A</v>
      </c>
      <c r="M16" s="157"/>
      <c r="N16" s="158" t="e">
        <f>VLOOKUP(M16,'Tablas de validación'!$H$48:$I$49,2,0)</f>
        <v>#N/A</v>
      </c>
      <c r="O16" s="157"/>
      <c r="P16" s="158" t="e">
        <f>VLOOKUP(O16,'Tablas de validación'!$J$48:$K$49,2,0)</f>
        <v>#N/A</v>
      </c>
      <c r="Q16" s="126" t="e">
        <f t="shared" ref="Q16:Q17" si="1">J16+L16+N16+P16</f>
        <v>#N/A</v>
      </c>
      <c r="R16" s="196" t="e">
        <f>'Identificación de Riesgos'!#REF!</f>
        <v>#REF!</v>
      </c>
      <c r="S16" s="196" t="e">
        <f>(R16*Q16)</f>
        <v>#REF!</v>
      </c>
      <c r="T16" s="177" t="e">
        <f>R16-S16</f>
        <v>#REF!</v>
      </c>
      <c r="W16" s="355" t="e">
        <f>+T17</f>
        <v>#REF!</v>
      </c>
      <c r="X16" s="357"/>
      <c r="Y16" s="359" t="e">
        <f>T18</f>
        <v>#REF!</v>
      </c>
      <c r="Z16" s="361"/>
      <c r="AC16" s="347" t="e">
        <f>VLOOKUP(X16,$C$22:$H$26,MATCH(Z16,$C$21:$H$21,0),0)</f>
        <v>#N/A</v>
      </c>
    </row>
    <row r="17" spans="1:29" hidden="1" x14ac:dyDescent="0.2">
      <c r="A17" s="350"/>
      <c r="B17" s="353"/>
      <c r="C17" s="159">
        <v>2</v>
      </c>
      <c r="D17" s="124"/>
      <c r="E17" s="124"/>
      <c r="F17" s="124"/>
      <c r="G17" s="160" t="str">
        <f>CONCATENATE(D15," ",E17," ",F17)</f>
        <v xml:space="preserve">  </v>
      </c>
      <c r="H17" s="124"/>
      <c r="I17" s="159"/>
      <c r="J17" s="161" t="e">
        <f>VLOOKUP(I17,'Tablas de validación'!$B$48:$C$51,2,0)</f>
        <v>#N/A</v>
      </c>
      <c r="K17" s="159"/>
      <c r="L17" s="161" t="e">
        <f>VLOOKUP(K17,'Tablas de validación'!$E$48:$F$49,2,0)</f>
        <v>#N/A</v>
      </c>
      <c r="M17" s="162"/>
      <c r="N17" s="163" t="e">
        <f>VLOOKUP(M17,'Tablas de validación'!$H$48:$I$49,2,0)</f>
        <v>#N/A</v>
      </c>
      <c r="O17" s="159"/>
      <c r="P17" s="161" t="e">
        <f>VLOOKUP(O17,'Tablas de validación'!$J$48:$K$49,2,0)</f>
        <v>#N/A</v>
      </c>
      <c r="Q17" s="164" t="e">
        <f t="shared" si="1"/>
        <v>#N/A</v>
      </c>
      <c r="R17" s="178" t="e">
        <f>T16</f>
        <v>#REF!</v>
      </c>
      <c r="S17" s="195" t="e">
        <f t="shared" ref="S17" si="2">(R17*Q17)</f>
        <v>#REF!</v>
      </c>
      <c r="T17" s="199" t="e">
        <f>R17-S17</f>
        <v>#REF!</v>
      </c>
      <c r="W17" s="355"/>
      <c r="X17" s="357"/>
      <c r="Y17" s="359"/>
      <c r="Z17" s="361"/>
      <c r="AC17" s="347"/>
    </row>
    <row r="18" spans="1:29" ht="15" hidden="1" thickBot="1" x14ac:dyDescent="0.25">
      <c r="A18" s="351"/>
      <c r="B18" s="354"/>
      <c r="C18" s="165"/>
      <c r="D18" s="125"/>
      <c r="E18" s="125"/>
      <c r="F18" s="125"/>
      <c r="G18" s="155" t="str">
        <f>CONCATENATE(D15," ",E18," ",F18)</f>
        <v xml:space="preserve">  </v>
      </c>
      <c r="H18" s="125"/>
      <c r="I18" s="165"/>
      <c r="J18" s="166"/>
      <c r="K18" s="165"/>
      <c r="L18" s="166"/>
      <c r="M18" s="153"/>
      <c r="N18" s="214"/>
      <c r="O18" s="165"/>
      <c r="P18" s="166"/>
      <c r="Q18" s="167">
        <f t="shared" ref="Q18" si="3">J18+L18+N18+P18</f>
        <v>0</v>
      </c>
      <c r="R18" s="215" t="e">
        <f>'Identificación de Riesgos'!#REF!</f>
        <v>#REF!</v>
      </c>
      <c r="S18" s="215" t="e">
        <f t="shared" ref="S18" si="4">(R18*Q18)</f>
        <v>#REF!</v>
      </c>
      <c r="T18" s="216" t="e">
        <f t="shared" ref="T18" si="5">R18-S18</f>
        <v>#REF!</v>
      </c>
      <c r="W18" s="356"/>
      <c r="X18" s="358"/>
      <c r="Y18" s="360"/>
      <c r="Z18" s="362"/>
      <c r="AC18" s="348"/>
    </row>
    <row r="19" spans="1:29" x14ac:dyDescent="0.2">
      <c r="A19" s="181"/>
      <c r="B19" s="181"/>
      <c r="C19" s="183"/>
      <c r="D19" s="181"/>
      <c r="E19" s="181"/>
      <c r="F19" s="181"/>
      <c r="G19" s="184"/>
      <c r="H19" s="181"/>
      <c r="I19" s="183"/>
      <c r="J19" s="185"/>
      <c r="K19" s="183"/>
      <c r="L19" s="185"/>
      <c r="M19" s="183"/>
      <c r="N19" s="183"/>
      <c r="O19" s="183"/>
      <c r="P19" s="185"/>
      <c r="Q19" s="182"/>
      <c r="R19" s="182"/>
      <c r="S19" s="182"/>
      <c r="T19" s="186"/>
      <c r="W19" s="187"/>
      <c r="X19" s="182"/>
      <c r="Y19" s="188"/>
      <c r="Z19" s="182"/>
    </row>
    <row r="20" spans="1:29" x14ac:dyDescent="0.2">
      <c r="A20" s="181"/>
      <c r="B20" s="181"/>
      <c r="C20" s="183"/>
      <c r="D20" s="181"/>
      <c r="E20" s="181"/>
      <c r="F20" s="181"/>
      <c r="G20" s="184"/>
      <c r="H20" s="181"/>
      <c r="I20" s="183"/>
      <c r="J20" s="185"/>
      <c r="K20" s="183"/>
      <c r="L20" s="185"/>
      <c r="M20" s="183"/>
      <c r="N20" s="183"/>
      <c r="O20" s="183"/>
      <c r="P20" s="185"/>
      <c r="Q20" s="182"/>
      <c r="R20" s="182"/>
      <c r="S20" s="182"/>
      <c r="T20" s="186"/>
      <c r="W20" s="187"/>
      <c r="X20" s="182"/>
      <c r="Y20" s="188"/>
      <c r="Z20" s="182"/>
    </row>
    <row r="21" spans="1:29" ht="21.75" thickBot="1" x14ac:dyDescent="0.3">
      <c r="A21"/>
      <c r="B21"/>
      <c r="C21"/>
      <c r="D21" s="18" t="s">
        <v>35</v>
      </c>
      <c r="E21" s="18" t="s">
        <v>38</v>
      </c>
      <c r="F21" s="18" t="s">
        <v>41</v>
      </c>
      <c r="G21" s="18" t="s">
        <v>44</v>
      </c>
      <c r="H21" s="18" t="s">
        <v>47</v>
      </c>
      <c r="I21"/>
      <c r="J21"/>
      <c r="K21" s="243"/>
      <c r="L21" s="145"/>
      <c r="M21" s="144"/>
      <c r="N21" s="144"/>
      <c r="O21" s="144"/>
      <c r="P21" s="144"/>
      <c r="Q21" s="81"/>
      <c r="R21" s="81"/>
      <c r="S21" s="81"/>
      <c r="T21" s="81"/>
      <c r="W21" s="198"/>
      <c r="X21" s="81"/>
      <c r="Y21" s="146"/>
      <c r="Z21" s="81"/>
    </row>
    <row r="22" spans="1:29" ht="21.75" thickBot="1" x14ac:dyDescent="0.3">
      <c r="A22" s="374" t="s">
        <v>69</v>
      </c>
      <c r="B22" s="66" t="s">
        <v>185</v>
      </c>
      <c r="C22" s="80" t="s">
        <v>30</v>
      </c>
      <c r="D22" s="76" t="s">
        <v>71</v>
      </c>
      <c r="E22" s="76" t="s">
        <v>71</v>
      </c>
      <c r="F22" s="76" t="s">
        <v>71</v>
      </c>
      <c r="G22" s="76" t="s">
        <v>71</v>
      </c>
      <c r="H22" s="78" t="s">
        <v>72</v>
      </c>
      <c r="I22" s="4"/>
      <c r="J22" s="78" t="s">
        <v>72</v>
      </c>
      <c r="K22" s="243"/>
      <c r="L22" s="145"/>
      <c r="M22" s="144"/>
      <c r="N22" s="144"/>
      <c r="O22" s="144"/>
      <c r="P22" s="144"/>
      <c r="Q22" s="81"/>
      <c r="R22" s="81"/>
      <c r="S22" s="81"/>
      <c r="T22" s="81"/>
      <c r="W22" s="198"/>
      <c r="X22" s="81"/>
      <c r="Y22" s="146"/>
      <c r="Z22" s="81"/>
    </row>
    <row r="23" spans="1:29" ht="14.25" customHeight="1" x14ac:dyDescent="0.25">
      <c r="A23" s="375"/>
      <c r="B23" s="67" t="s">
        <v>186</v>
      </c>
      <c r="C23" s="80" t="s">
        <v>28</v>
      </c>
      <c r="D23" s="7" t="s">
        <v>41</v>
      </c>
      <c r="E23" s="7" t="s">
        <v>41</v>
      </c>
      <c r="F23" s="76" t="s">
        <v>71</v>
      </c>
      <c r="G23" s="76" t="s">
        <v>71</v>
      </c>
      <c r="H23" s="78" t="s">
        <v>72</v>
      </c>
      <c r="I23" s="4"/>
      <c r="J23" s="76" t="s">
        <v>71</v>
      </c>
      <c r="K23"/>
    </row>
    <row r="24" spans="1:29" ht="14.25" customHeight="1" x14ac:dyDescent="0.25">
      <c r="A24" s="375"/>
      <c r="B24" s="68" t="s">
        <v>187</v>
      </c>
      <c r="C24" s="80" t="s">
        <v>26</v>
      </c>
      <c r="D24" s="7" t="s">
        <v>41</v>
      </c>
      <c r="E24" s="7" t="s">
        <v>41</v>
      </c>
      <c r="F24" s="7" t="s">
        <v>41</v>
      </c>
      <c r="G24" s="76" t="s">
        <v>71</v>
      </c>
      <c r="H24" s="78" t="s">
        <v>72</v>
      </c>
      <c r="I24" s="4"/>
      <c r="J24" s="7" t="s">
        <v>41</v>
      </c>
      <c r="K24"/>
    </row>
    <row r="25" spans="1:29" ht="14.25" customHeight="1" x14ac:dyDescent="0.25">
      <c r="A25" s="375"/>
      <c r="B25" s="69" t="s">
        <v>188</v>
      </c>
      <c r="C25" s="80" t="s">
        <v>24</v>
      </c>
      <c r="D25" s="77" t="s">
        <v>73</v>
      </c>
      <c r="E25" s="7" t="s">
        <v>41</v>
      </c>
      <c r="F25" s="7" t="s">
        <v>41</v>
      </c>
      <c r="G25" s="76" t="s">
        <v>71</v>
      </c>
      <c r="H25" s="78" t="s">
        <v>72</v>
      </c>
      <c r="I25" s="4"/>
      <c r="J25" s="77" t="s">
        <v>73</v>
      </c>
      <c r="K25"/>
    </row>
    <row r="26" spans="1:29" ht="15" customHeight="1" thickBot="1" x14ac:dyDescent="0.3">
      <c r="A26" s="376"/>
      <c r="B26" s="70" t="s">
        <v>74</v>
      </c>
      <c r="C26" s="80" t="s">
        <v>22</v>
      </c>
      <c r="D26" s="77" t="s">
        <v>73</v>
      </c>
      <c r="E26" s="77" t="s">
        <v>73</v>
      </c>
      <c r="F26" s="7" t="s">
        <v>41</v>
      </c>
      <c r="G26" s="76" t="s">
        <v>71</v>
      </c>
      <c r="H26" s="78" t="s">
        <v>72</v>
      </c>
      <c r="I26" s="4"/>
      <c r="J26" s="4"/>
      <c r="K26"/>
    </row>
    <row r="27" spans="1:29" ht="47.45" customHeight="1" thickBot="1" x14ac:dyDescent="0.3">
      <c r="A27" s="366" t="s">
        <v>189</v>
      </c>
      <c r="B27" s="366"/>
      <c r="C27" s="8"/>
      <c r="D27" s="9"/>
      <c r="E27" s="9"/>
      <c r="F27" s="9"/>
      <c r="G27" s="4"/>
      <c r="H27" s="4"/>
      <c r="I27" s="4"/>
      <c r="J27" s="4"/>
      <c r="K27"/>
    </row>
    <row r="28" spans="1:29" ht="15" x14ac:dyDescent="0.25">
      <c r="A28" s="244"/>
      <c r="B28" s="244"/>
      <c r="C28" s="8"/>
      <c r="D28" s="71" t="s">
        <v>75</v>
      </c>
      <c r="E28" s="72" t="s">
        <v>76</v>
      </c>
      <c r="F28" s="73" t="s">
        <v>77</v>
      </c>
      <c r="G28" s="74" t="s">
        <v>78</v>
      </c>
      <c r="H28" s="75" t="s">
        <v>79</v>
      </c>
      <c r="I28" s="4"/>
      <c r="J28" s="4"/>
      <c r="K28"/>
    </row>
    <row r="29" spans="1:29" ht="15.75" thickBot="1" x14ac:dyDescent="0.3">
      <c r="A29"/>
      <c r="B29"/>
      <c r="C29" s="8"/>
      <c r="D29" s="371" t="s">
        <v>80</v>
      </c>
      <c r="E29" s="372"/>
      <c r="F29" s="372"/>
      <c r="G29" s="372"/>
      <c r="H29" s="373"/>
      <c r="I29" s="4"/>
      <c r="J29" s="4"/>
      <c r="K29"/>
    </row>
    <row r="30" spans="1:29" ht="15" x14ac:dyDescent="0.25">
      <c r="D30" s="363"/>
      <c r="E30" s="363"/>
      <c r="F30" s="363"/>
      <c r="G30" s="363"/>
    </row>
    <row r="31" spans="1:29" ht="15" customHeight="1" x14ac:dyDescent="0.2"/>
  </sheetData>
  <mergeCells count="34">
    <mergeCell ref="D30:G30"/>
    <mergeCell ref="W13:W15"/>
    <mergeCell ref="A8:T8"/>
    <mergeCell ref="C9:G9"/>
    <mergeCell ref="A9:B9"/>
    <mergeCell ref="H9:L9"/>
    <mergeCell ref="M9:O9"/>
    <mergeCell ref="A27:B27"/>
    <mergeCell ref="A11:A12"/>
    <mergeCell ref="B11:B12"/>
    <mergeCell ref="A13:A15"/>
    <mergeCell ref="B13:B15"/>
    <mergeCell ref="D29:H29"/>
    <mergeCell ref="A22:A26"/>
    <mergeCell ref="AC16:AC18"/>
    <mergeCell ref="A16:A18"/>
    <mergeCell ref="B16:B18"/>
    <mergeCell ref="W16:W18"/>
    <mergeCell ref="X16:X18"/>
    <mergeCell ref="Y16:Y18"/>
    <mergeCell ref="Z16:Z18"/>
    <mergeCell ref="A2:AC5"/>
    <mergeCell ref="AC8:AC10"/>
    <mergeCell ref="W8:Z9"/>
    <mergeCell ref="Z13:Z15"/>
    <mergeCell ref="W11:W12"/>
    <mergeCell ref="X13:X15"/>
    <mergeCell ref="Y13:Y15"/>
    <mergeCell ref="Q9:T9"/>
    <mergeCell ref="X11:X12"/>
    <mergeCell ref="Y11:Y12"/>
    <mergeCell ref="AC11:AC12"/>
    <mergeCell ref="AC13:AC15"/>
    <mergeCell ref="Z11:Z12"/>
  </mergeCells>
  <conditionalFormatting sqref="X11 X13 X16">
    <cfRule type="cellIs" dxfId="39" priority="84" operator="equal">
      <formula>"Muy Baja"</formula>
    </cfRule>
    <cfRule type="cellIs" dxfId="38" priority="85" operator="equal">
      <formula>"Baja"</formula>
    </cfRule>
    <cfRule type="cellIs" dxfId="37" priority="86" operator="equal">
      <formula>"Media"</formula>
    </cfRule>
    <cfRule type="cellIs" dxfId="36" priority="87" operator="equal">
      <formula>"Alta"</formula>
    </cfRule>
    <cfRule type="cellIs" dxfId="35" priority="88" operator="equal">
      <formula>"Muy Alta"</formula>
    </cfRule>
  </conditionalFormatting>
  <conditionalFormatting sqref="Z11 Z13 Z16">
    <cfRule type="cellIs" dxfId="34" priority="79" operator="equal">
      <formula>"Leve"</formula>
    </cfRule>
    <cfRule type="cellIs" dxfId="33" priority="80" operator="equal">
      <formula>"Menor"</formula>
    </cfRule>
    <cfRule type="cellIs" dxfId="32" priority="81" operator="equal">
      <formula>"Moderado"</formula>
    </cfRule>
    <cfRule type="cellIs" dxfId="31" priority="82" operator="equal">
      <formula>"Mayor"</formula>
    </cfRule>
    <cfRule type="cellIs" dxfId="30" priority="83" operator="equal">
      <formula>"Catastrófico"</formula>
    </cfRule>
  </conditionalFormatting>
  <conditionalFormatting sqref="AC11">
    <cfRule type="cellIs" dxfId="29" priority="75" operator="equal">
      <formula>"Bajo"</formula>
    </cfRule>
    <cfRule type="cellIs" dxfId="28" priority="76" operator="equal">
      <formula>"Moderado"</formula>
    </cfRule>
    <cfRule type="cellIs" dxfId="27" priority="77" operator="equal">
      <formula>"Alto"</formula>
    </cfRule>
    <cfRule type="cellIs" dxfId="26" priority="78" operator="equal">
      <formula>"Extremo"</formula>
    </cfRule>
  </conditionalFormatting>
  <conditionalFormatting sqref="AC13 AC16">
    <cfRule type="cellIs" dxfId="25" priority="43" operator="equal">
      <formula>"Bajo"</formula>
    </cfRule>
    <cfRule type="cellIs" dxfId="24" priority="44" operator="equal">
      <formula>"Moderado"</formula>
    </cfRule>
    <cfRule type="cellIs" dxfId="23" priority="45" operator="equal">
      <formula>"Alto"</formula>
    </cfRule>
    <cfRule type="cellIs" dxfId="22"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1:I20" xr:uid="{00000000-0002-0000-0500-000000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 M12:N22</xm:sqref>
        </x14:dataValidation>
        <x14:dataValidation type="list" allowBlank="1" showInputMessage="1" showErrorMessage="1" xr:uid="{00000000-0002-0000-0500-000004000000}">
          <x14:formula1>
            <xm:f>'Tablas de validación'!$J$48:$J$49</xm:f>
          </x14:formula1>
          <xm:sqref>O11 O12:P22</xm:sqref>
        </x14:dataValidation>
        <x14:dataValidation type="list" allowBlank="1" showInputMessage="1" showErrorMessage="1" xr:uid="{00000000-0002-0000-0500-000001000000}">
          <x14:formula1>
            <xm:f>'Tablas de validación'!$E$48:$E$49</xm:f>
          </x14:formula1>
          <xm:sqref>K11:K20</xm:sqref>
        </x14:dataValidation>
        <x14:dataValidation type="list" allowBlank="1" showInputMessage="1" showErrorMessage="1" xr:uid="{00000000-0002-0000-0500-000005000000}">
          <x14:formula1>
            <xm:f>'Tablas de validación'!$B$55:$B$56</xm:f>
          </x14:formula1>
          <xm:sqref>H11:H20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37"/>
  <sheetViews>
    <sheetView showGridLines="0" tabSelected="1" zoomScale="80" zoomScaleNormal="80" workbookViewId="0">
      <selection activeCell="E8" sqref="E8:E17"/>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19.7109375" style="1" customWidth="1"/>
    <col min="15" max="15" width="22.140625" style="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384" t="s">
        <v>190</v>
      </c>
      <c r="B1" s="385"/>
      <c r="C1" s="385"/>
      <c r="D1" s="385"/>
      <c r="E1" s="385"/>
      <c r="F1" s="385"/>
      <c r="G1" s="385"/>
      <c r="H1" s="385"/>
      <c r="I1" s="385"/>
      <c r="J1" s="385"/>
      <c r="K1" s="385"/>
      <c r="L1" s="385"/>
      <c r="M1" s="385"/>
      <c r="N1" s="385"/>
      <c r="O1" s="385"/>
      <c r="P1" s="385"/>
      <c r="Q1" s="385"/>
      <c r="R1" s="385"/>
      <c r="S1" s="385"/>
      <c r="T1" s="385"/>
      <c r="U1" s="385"/>
      <c r="V1" s="385"/>
      <c r="W1" s="386"/>
      <c r="X1" s="113" t="s">
        <v>191</v>
      </c>
      <c r="Y1" s="116" t="s">
        <v>192</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87"/>
      <c r="B2" s="303"/>
      <c r="C2" s="303"/>
      <c r="D2" s="303"/>
      <c r="E2" s="303"/>
      <c r="F2" s="303"/>
      <c r="G2" s="303"/>
      <c r="H2" s="303"/>
      <c r="I2" s="303"/>
      <c r="J2" s="303"/>
      <c r="K2" s="303"/>
      <c r="L2" s="303"/>
      <c r="M2" s="303"/>
      <c r="N2" s="303"/>
      <c r="O2" s="303"/>
      <c r="P2" s="303"/>
      <c r="Q2" s="303"/>
      <c r="R2" s="303"/>
      <c r="S2" s="303"/>
      <c r="T2" s="303"/>
      <c r="U2" s="303"/>
      <c r="V2" s="303"/>
      <c r="W2" s="388"/>
      <c r="X2" s="114" t="s">
        <v>193</v>
      </c>
      <c r="Y2" s="117">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87"/>
      <c r="B3" s="303"/>
      <c r="C3" s="303"/>
      <c r="D3" s="303"/>
      <c r="E3" s="303"/>
      <c r="F3" s="303"/>
      <c r="G3" s="303"/>
      <c r="H3" s="303"/>
      <c r="I3" s="303"/>
      <c r="J3" s="303"/>
      <c r="K3" s="303"/>
      <c r="L3" s="303"/>
      <c r="M3" s="303"/>
      <c r="N3" s="303"/>
      <c r="O3" s="303"/>
      <c r="P3" s="303"/>
      <c r="Q3" s="303"/>
      <c r="R3" s="303"/>
      <c r="S3" s="303"/>
      <c r="T3" s="303"/>
      <c r="U3" s="303"/>
      <c r="V3" s="303"/>
      <c r="W3" s="388"/>
      <c r="X3" s="114" t="s">
        <v>194</v>
      </c>
      <c r="Y3" s="118">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89"/>
      <c r="B4" s="390"/>
      <c r="C4" s="390"/>
      <c r="D4" s="390"/>
      <c r="E4" s="390"/>
      <c r="F4" s="390"/>
      <c r="G4" s="390"/>
      <c r="H4" s="390"/>
      <c r="I4" s="390"/>
      <c r="J4" s="390"/>
      <c r="K4" s="390"/>
      <c r="L4" s="390"/>
      <c r="M4" s="390"/>
      <c r="N4" s="390"/>
      <c r="O4" s="390"/>
      <c r="P4" s="390"/>
      <c r="Q4" s="390"/>
      <c r="R4" s="390"/>
      <c r="S4" s="390"/>
      <c r="T4" s="390"/>
      <c r="U4" s="390"/>
      <c r="V4" s="390"/>
      <c r="W4" s="391"/>
      <c r="X4" s="115" t="s">
        <v>195</v>
      </c>
      <c r="Y4" s="42" t="s">
        <v>196</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209"/>
      <c r="B6" s="210"/>
      <c r="C6" s="210"/>
      <c r="D6" s="210"/>
      <c r="E6" s="210"/>
      <c r="F6" s="210"/>
      <c r="G6" s="211"/>
      <c r="H6" s="211"/>
      <c r="I6" s="212"/>
      <c r="J6" s="212"/>
      <c r="K6" s="210"/>
      <c r="L6" s="399" t="s">
        <v>197</v>
      </c>
      <c r="M6" s="399"/>
      <c r="N6" s="399"/>
      <c r="O6" s="399"/>
      <c r="P6" s="399"/>
      <c r="Q6" s="399"/>
      <c r="R6" s="399"/>
      <c r="S6" s="213"/>
      <c r="T6" s="383" t="s">
        <v>198</v>
      </c>
      <c r="U6" s="383"/>
      <c r="V6" s="383" t="s">
        <v>199</v>
      </c>
      <c r="W6" s="383"/>
      <c r="X6" s="383" t="s">
        <v>200</v>
      </c>
      <c r="Y6" s="392"/>
    </row>
    <row r="7" spans="1:78" s="13" customFormat="1" ht="94.5" customHeight="1" thickBot="1" x14ac:dyDescent="0.3">
      <c r="A7" s="223" t="s">
        <v>201</v>
      </c>
      <c r="B7" s="224" t="s">
        <v>202</v>
      </c>
      <c r="C7" s="225" t="s">
        <v>57</v>
      </c>
      <c r="D7" s="224" t="s">
        <v>58</v>
      </c>
      <c r="E7" s="224" t="s">
        <v>203</v>
      </c>
      <c r="F7" s="224" t="s">
        <v>62</v>
      </c>
      <c r="G7" s="224" t="s">
        <v>243</v>
      </c>
      <c r="H7" s="224" t="s">
        <v>220</v>
      </c>
      <c r="I7" s="224" t="s">
        <v>244</v>
      </c>
      <c r="J7" s="226" t="s">
        <v>245</v>
      </c>
      <c r="K7" s="206"/>
      <c r="L7" s="207" t="s">
        <v>204</v>
      </c>
      <c r="M7" s="207" t="s">
        <v>205</v>
      </c>
      <c r="N7" s="207" t="s">
        <v>206</v>
      </c>
      <c r="O7" s="207" t="s">
        <v>207</v>
      </c>
      <c r="P7" s="207" t="s">
        <v>208</v>
      </c>
      <c r="Q7" s="207" t="s">
        <v>209</v>
      </c>
      <c r="R7" s="207" t="s">
        <v>210</v>
      </c>
      <c r="S7" s="205" t="s">
        <v>211</v>
      </c>
      <c r="T7" s="207" t="s">
        <v>212</v>
      </c>
      <c r="U7" s="207" t="s">
        <v>213</v>
      </c>
      <c r="V7" s="207" t="s">
        <v>214</v>
      </c>
      <c r="W7" s="207" t="s">
        <v>215</v>
      </c>
      <c r="X7" s="207" t="s">
        <v>216</v>
      </c>
      <c r="Y7" s="208" t="s">
        <v>217</v>
      </c>
    </row>
    <row r="8" spans="1:78" s="39" customFormat="1" ht="74.25" customHeight="1" x14ac:dyDescent="0.25">
      <c r="A8" s="400">
        <v>1</v>
      </c>
      <c r="B8" s="377" t="s">
        <v>223</v>
      </c>
      <c r="C8" s="377" t="s">
        <v>65</v>
      </c>
      <c r="D8" s="377" t="s">
        <v>66</v>
      </c>
      <c r="E8" s="406" t="s">
        <v>247</v>
      </c>
      <c r="F8" s="377" t="s">
        <v>67</v>
      </c>
      <c r="G8" s="409" t="s">
        <v>24</v>
      </c>
      <c r="H8" s="409" t="s">
        <v>35</v>
      </c>
      <c r="I8" s="403" t="s">
        <v>73</v>
      </c>
      <c r="J8" s="380" t="s">
        <v>165</v>
      </c>
      <c r="K8" s="203"/>
      <c r="L8" s="228"/>
      <c r="M8" s="227"/>
      <c r="N8" s="246"/>
      <c r="O8" s="246"/>
      <c r="P8" s="246"/>
      <c r="Q8" s="246"/>
      <c r="R8" s="246"/>
      <c r="S8" s="377" t="s">
        <v>218</v>
      </c>
      <c r="T8" s="377"/>
      <c r="U8" s="377"/>
      <c r="V8" s="393"/>
      <c r="W8" s="393"/>
      <c r="X8" s="393"/>
      <c r="Y8" s="396"/>
    </row>
    <row r="9" spans="1:78" s="39" customFormat="1" ht="14.45" customHeight="1" x14ac:dyDescent="0.25">
      <c r="A9" s="401"/>
      <c r="B9" s="378"/>
      <c r="C9" s="378"/>
      <c r="D9" s="378"/>
      <c r="E9" s="407"/>
      <c r="F9" s="378"/>
      <c r="G9" s="339"/>
      <c r="H9" s="339"/>
      <c r="I9" s="404"/>
      <c r="J9" s="381"/>
      <c r="L9" s="247"/>
      <c r="M9" s="248"/>
      <c r="N9" s="248"/>
      <c r="O9" s="248"/>
      <c r="P9" s="248"/>
      <c r="Q9" s="248"/>
      <c r="R9" s="249"/>
      <c r="S9" s="378"/>
      <c r="T9" s="378"/>
      <c r="U9" s="378"/>
      <c r="V9" s="394"/>
      <c r="W9" s="394"/>
      <c r="X9" s="394"/>
      <c r="Y9" s="397"/>
    </row>
    <row r="10" spans="1:78" s="39" customFormat="1" ht="14.45" customHeight="1" x14ac:dyDescent="0.25">
      <c r="A10" s="401"/>
      <c r="B10" s="378"/>
      <c r="C10" s="378"/>
      <c r="D10" s="378"/>
      <c r="E10" s="407"/>
      <c r="F10" s="378"/>
      <c r="G10" s="339"/>
      <c r="H10" s="339"/>
      <c r="I10" s="404"/>
      <c r="J10" s="381"/>
      <c r="L10" s="247"/>
      <c r="M10" s="248"/>
      <c r="N10" s="248"/>
      <c r="O10" s="248"/>
      <c r="P10" s="248"/>
      <c r="Q10" s="248"/>
      <c r="R10" s="249"/>
      <c r="S10" s="378"/>
      <c r="T10" s="378"/>
      <c r="U10" s="378"/>
      <c r="V10" s="394"/>
      <c r="W10" s="394"/>
      <c r="X10" s="394"/>
      <c r="Y10" s="397"/>
    </row>
    <row r="11" spans="1:78" s="39" customFormat="1" ht="15" customHeight="1" x14ac:dyDescent="0.25">
      <c r="A11" s="401"/>
      <c r="B11" s="378"/>
      <c r="C11" s="378"/>
      <c r="D11" s="378"/>
      <c r="E11" s="407"/>
      <c r="F11" s="378"/>
      <c r="G11" s="339"/>
      <c r="H11" s="339"/>
      <c r="I11" s="404"/>
      <c r="J11" s="381"/>
      <c r="L11" s="247"/>
      <c r="M11" s="248"/>
      <c r="N11" s="248"/>
      <c r="O11" s="248"/>
      <c r="P11" s="248"/>
      <c r="Q11" s="248"/>
      <c r="R11" s="249"/>
      <c r="S11" s="378"/>
      <c r="T11" s="378"/>
      <c r="U11" s="378"/>
      <c r="V11" s="394"/>
      <c r="W11" s="394"/>
      <c r="X11" s="394"/>
      <c r="Y11" s="397"/>
    </row>
    <row r="12" spans="1:78" s="39" customFormat="1" ht="14.45" customHeight="1" x14ac:dyDescent="0.25">
      <c r="A12" s="401"/>
      <c r="B12" s="378"/>
      <c r="C12" s="378"/>
      <c r="D12" s="378"/>
      <c r="E12" s="407"/>
      <c r="F12" s="378"/>
      <c r="G12" s="339"/>
      <c r="H12" s="339"/>
      <c r="I12" s="404"/>
      <c r="J12" s="381"/>
      <c r="L12" s="247"/>
      <c r="M12" s="248"/>
      <c r="N12" s="248"/>
      <c r="O12" s="248"/>
      <c r="P12" s="248"/>
      <c r="Q12" s="248"/>
      <c r="R12" s="249"/>
      <c r="S12" s="378"/>
      <c r="T12" s="378"/>
      <c r="U12" s="378"/>
      <c r="V12" s="394"/>
      <c r="W12" s="394"/>
      <c r="X12" s="394"/>
      <c r="Y12" s="397"/>
    </row>
    <row r="13" spans="1:78" s="39" customFormat="1" ht="14.45" customHeight="1" x14ac:dyDescent="0.25">
      <c r="A13" s="401"/>
      <c r="B13" s="378"/>
      <c r="C13" s="378"/>
      <c r="D13" s="378"/>
      <c r="E13" s="407"/>
      <c r="F13" s="378"/>
      <c r="G13" s="339"/>
      <c r="H13" s="339"/>
      <c r="I13" s="404"/>
      <c r="J13" s="381"/>
      <c r="L13" s="247"/>
      <c r="M13" s="248"/>
      <c r="N13" s="248"/>
      <c r="O13" s="248"/>
      <c r="P13" s="248"/>
      <c r="Q13" s="248"/>
      <c r="R13" s="249"/>
      <c r="S13" s="378"/>
      <c r="T13" s="378"/>
      <c r="U13" s="378"/>
      <c r="V13" s="394"/>
      <c r="W13" s="394"/>
      <c r="X13" s="394"/>
      <c r="Y13" s="397"/>
    </row>
    <row r="14" spans="1:78" s="39" customFormat="1" ht="14.45" customHeight="1" x14ac:dyDescent="0.25">
      <c r="A14" s="401"/>
      <c r="B14" s="378"/>
      <c r="C14" s="378"/>
      <c r="D14" s="378"/>
      <c r="E14" s="407"/>
      <c r="F14" s="378"/>
      <c r="G14" s="339"/>
      <c r="H14" s="339"/>
      <c r="I14" s="404"/>
      <c r="J14" s="381"/>
      <c r="L14" s="247"/>
      <c r="M14" s="248"/>
      <c r="N14" s="248"/>
      <c r="O14" s="248"/>
      <c r="P14" s="248"/>
      <c r="Q14" s="248"/>
      <c r="R14" s="249"/>
      <c r="S14" s="378"/>
      <c r="T14" s="378"/>
      <c r="U14" s="378"/>
      <c r="V14" s="394"/>
      <c r="W14" s="394"/>
      <c r="X14" s="394"/>
      <c r="Y14" s="397"/>
    </row>
    <row r="15" spans="1:78" s="39" customFormat="1" ht="15" customHeight="1" x14ac:dyDescent="0.25">
      <c r="A15" s="401"/>
      <c r="B15" s="378"/>
      <c r="C15" s="378"/>
      <c r="D15" s="378"/>
      <c r="E15" s="407"/>
      <c r="F15" s="378"/>
      <c r="G15" s="339"/>
      <c r="H15" s="339"/>
      <c r="I15" s="404"/>
      <c r="J15" s="381"/>
      <c r="L15" s="247"/>
      <c r="M15" s="248"/>
      <c r="N15" s="248"/>
      <c r="O15" s="248"/>
      <c r="P15" s="248"/>
      <c r="Q15" s="248"/>
      <c r="R15" s="249"/>
      <c r="S15" s="378"/>
      <c r="T15" s="378"/>
      <c r="U15" s="378"/>
      <c r="V15" s="394"/>
      <c r="W15" s="394"/>
      <c r="X15" s="394"/>
      <c r="Y15" s="397"/>
    </row>
    <row r="16" spans="1:78" s="39" customFormat="1" ht="14.45" customHeight="1" x14ac:dyDescent="0.25">
      <c r="A16" s="401"/>
      <c r="B16" s="378"/>
      <c r="C16" s="378"/>
      <c r="D16" s="378"/>
      <c r="E16" s="407"/>
      <c r="F16" s="378"/>
      <c r="G16" s="339"/>
      <c r="H16" s="339"/>
      <c r="I16" s="404"/>
      <c r="J16" s="381"/>
      <c r="L16" s="247"/>
      <c r="M16" s="248"/>
      <c r="N16" s="248"/>
      <c r="O16" s="248"/>
      <c r="P16" s="248"/>
      <c r="Q16" s="248"/>
      <c r="R16" s="249"/>
      <c r="S16" s="378"/>
      <c r="T16" s="378"/>
      <c r="U16" s="378"/>
      <c r="V16" s="394"/>
      <c r="W16" s="394"/>
      <c r="X16" s="394"/>
      <c r="Y16" s="397"/>
    </row>
    <row r="17" spans="1:25" s="39" customFormat="1" ht="14.45" customHeight="1" thickBot="1" x14ac:dyDescent="0.3">
      <c r="A17" s="402"/>
      <c r="B17" s="379"/>
      <c r="C17" s="379"/>
      <c r="D17" s="379"/>
      <c r="E17" s="408"/>
      <c r="F17" s="379"/>
      <c r="G17" s="340"/>
      <c r="H17" s="340"/>
      <c r="I17" s="405"/>
      <c r="J17" s="382"/>
      <c r="K17" s="204"/>
      <c r="L17" s="250"/>
      <c r="M17" s="251"/>
      <c r="N17" s="251"/>
      <c r="O17" s="251"/>
      <c r="P17" s="251"/>
      <c r="Q17" s="251"/>
      <c r="R17" s="252"/>
      <c r="S17" s="379"/>
      <c r="T17" s="379"/>
      <c r="U17" s="379"/>
      <c r="V17" s="395"/>
      <c r="W17" s="395"/>
      <c r="X17" s="395"/>
      <c r="Y17" s="398"/>
    </row>
    <row r="18" spans="1:25" s="39" customFormat="1" ht="14.25" x14ac:dyDescent="0.25">
      <c r="A18" s="400">
        <v>2</v>
      </c>
      <c r="B18" s="377" t="s">
        <v>224</v>
      </c>
      <c r="C18" s="377" t="s">
        <v>65</v>
      </c>
      <c r="D18" s="377" t="s">
        <v>66</v>
      </c>
      <c r="E18" s="406" t="s">
        <v>248</v>
      </c>
      <c r="F18" s="377" t="s">
        <v>67</v>
      </c>
      <c r="G18" s="409" t="s">
        <v>22</v>
      </c>
      <c r="H18" s="409" t="s">
        <v>35</v>
      </c>
      <c r="I18" s="403" t="s">
        <v>73</v>
      </c>
      <c r="J18" s="380" t="s">
        <v>165</v>
      </c>
      <c r="L18" s="168"/>
      <c r="M18" s="128"/>
      <c r="N18" s="179"/>
      <c r="O18" s="179"/>
      <c r="P18" s="179"/>
      <c r="Q18" s="169"/>
      <c r="R18" s="170"/>
      <c r="S18" s="377" t="s">
        <v>252</v>
      </c>
      <c r="T18" s="377"/>
      <c r="U18" s="377"/>
      <c r="V18" s="377"/>
      <c r="W18" s="377"/>
      <c r="X18" s="377"/>
      <c r="Y18" s="380"/>
    </row>
    <row r="19" spans="1:25" s="39" customFormat="1" ht="14.45" customHeight="1" x14ac:dyDescent="0.25">
      <c r="A19" s="401"/>
      <c r="B19" s="378"/>
      <c r="C19" s="378"/>
      <c r="D19" s="378"/>
      <c r="E19" s="407"/>
      <c r="F19" s="378"/>
      <c r="G19" s="339"/>
      <c r="H19" s="339"/>
      <c r="I19" s="404"/>
      <c r="J19" s="381"/>
      <c r="L19" s="171"/>
      <c r="M19" s="172"/>
      <c r="N19" s="172"/>
      <c r="O19" s="180"/>
      <c r="P19" s="180"/>
      <c r="Q19" s="172"/>
      <c r="R19" s="173"/>
      <c r="S19" s="378"/>
      <c r="T19" s="378"/>
      <c r="U19" s="378"/>
      <c r="V19" s="378"/>
      <c r="W19" s="378"/>
      <c r="X19" s="378"/>
      <c r="Y19" s="381"/>
    </row>
    <row r="20" spans="1:25" s="39" customFormat="1" ht="14.45" customHeight="1" x14ac:dyDescent="0.25">
      <c r="A20" s="401"/>
      <c r="B20" s="378"/>
      <c r="C20" s="378"/>
      <c r="D20" s="378"/>
      <c r="E20" s="407"/>
      <c r="F20" s="378"/>
      <c r="G20" s="339"/>
      <c r="H20" s="339"/>
      <c r="I20" s="404"/>
      <c r="J20" s="381"/>
      <c r="L20" s="171"/>
      <c r="M20" s="172"/>
      <c r="N20" s="172"/>
      <c r="O20" s="172"/>
      <c r="P20" s="172"/>
      <c r="Q20" s="172"/>
      <c r="R20" s="173"/>
      <c r="S20" s="378"/>
      <c r="T20" s="378"/>
      <c r="U20" s="378"/>
      <c r="V20" s="378"/>
      <c r="W20" s="378"/>
      <c r="X20" s="378"/>
      <c r="Y20" s="381"/>
    </row>
    <row r="21" spans="1:25" s="39" customFormat="1" ht="15" customHeight="1" x14ac:dyDescent="0.25">
      <c r="A21" s="401"/>
      <c r="B21" s="378"/>
      <c r="C21" s="378"/>
      <c r="D21" s="378"/>
      <c r="E21" s="407"/>
      <c r="F21" s="378"/>
      <c r="G21" s="339"/>
      <c r="H21" s="339"/>
      <c r="I21" s="404"/>
      <c r="J21" s="381"/>
      <c r="L21" s="171"/>
      <c r="M21" s="172"/>
      <c r="N21" s="172"/>
      <c r="O21" s="172"/>
      <c r="P21" s="172"/>
      <c r="Q21" s="172"/>
      <c r="R21" s="173"/>
      <c r="S21" s="378"/>
      <c r="T21" s="378"/>
      <c r="U21" s="378"/>
      <c r="V21" s="378"/>
      <c r="W21" s="378"/>
      <c r="X21" s="378"/>
      <c r="Y21" s="381"/>
    </row>
    <row r="22" spans="1:25" s="39" customFormat="1" ht="14.45" customHeight="1" x14ac:dyDescent="0.25">
      <c r="A22" s="401"/>
      <c r="B22" s="378"/>
      <c r="C22" s="378"/>
      <c r="D22" s="378"/>
      <c r="E22" s="407"/>
      <c r="F22" s="378"/>
      <c r="G22" s="339"/>
      <c r="H22" s="339"/>
      <c r="I22" s="404"/>
      <c r="J22" s="381"/>
      <c r="L22" s="171"/>
      <c r="M22" s="172"/>
      <c r="N22" s="172"/>
      <c r="O22" s="172"/>
      <c r="P22" s="172"/>
      <c r="Q22" s="172"/>
      <c r="R22" s="173"/>
      <c r="S22" s="378"/>
      <c r="T22" s="378"/>
      <c r="U22" s="378"/>
      <c r="V22" s="378"/>
      <c r="W22" s="378"/>
      <c r="X22" s="378"/>
      <c r="Y22" s="381"/>
    </row>
    <row r="23" spans="1:25" s="39" customFormat="1" ht="14.45" customHeight="1" x14ac:dyDescent="0.25">
      <c r="A23" s="401"/>
      <c r="B23" s="378"/>
      <c r="C23" s="378"/>
      <c r="D23" s="378"/>
      <c r="E23" s="407"/>
      <c r="F23" s="378"/>
      <c r="G23" s="339"/>
      <c r="H23" s="339"/>
      <c r="I23" s="404"/>
      <c r="J23" s="381"/>
      <c r="L23" s="171"/>
      <c r="M23" s="172"/>
      <c r="N23" s="172"/>
      <c r="O23" s="172"/>
      <c r="P23" s="172"/>
      <c r="Q23" s="172"/>
      <c r="R23" s="173"/>
      <c r="S23" s="378"/>
      <c r="T23" s="378"/>
      <c r="U23" s="378"/>
      <c r="V23" s="378"/>
      <c r="W23" s="378"/>
      <c r="X23" s="378"/>
      <c r="Y23" s="381"/>
    </row>
    <row r="24" spans="1:25" s="39" customFormat="1" ht="14.45" customHeight="1" x14ac:dyDescent="0.25">
      <c r="A24" s="401"/>
      <c r="B24" s="378"/>
      <c r="C24" s="378"/>
      <c r="D24" s="378"/>
      <c r="E24" s="407"/>
      <c r="F24" s="378"/>
      <c r="G24" s="339"/>
      <c r="H24" s="339"/>
      <c r="I24" s="404"/>
      <c r="J24" s="381"/>
      <c r="L24" s="171"/>
      <c r="M24" s="172"/>
      <c r="N24" s="172"/>
      <c r="O24" s="172"/>
      <c r="P24" s="172"/>
      <c r="Q24" s="172"/>
      <c r="R24" s="173"/>
      <c r="S24" s="378"/>
      <c r="T24" s="378"/>
      <c r="U24" s="378"/>
      <c r="V24" s="378"/>
      <c r="W24" s="378"/>
      <c r="X24" s="378"/>
      <c r="Y24" s="381"/>
    </row>
    <row r="25" spans="1:25" s="39" customFormat="1" ht="15" customHeight="1" x14ac:dyDescent="0.25">
      <c r="A25" s="401"/>
      <c r="B25" s="378"/>
      <c r="C25" s="378"/>
      <c r="D25" s="378"/>
      <c r="E25" s="407"/>
      <c r="F25" s="378"/>
      <c r="G25" s="339"/>
      <c r="H25" s="339"/>
      <c r="I25" s="404"/>
      <c r="J25" s="381"/>
      <c r="L25" s="171"/>
      <c r="M25" s="172"/>
      <c r="N25" s="172"/>
      <c r="O25" s="172"/>
      <c r="P25" s="172"/>
      <c r="Q25" s="172"/>
      <c r="R25" s="173"/>
      <c r="S25" s="378"/>
      <c r="T25" s="378"/>
      <c r="U25" s="378"/>
      <c r="V25" s="378"/>
      <c r="W25" s="378"/>
      <c r="X25" s="378"/>
      <c r="Y25" s="381"/>
    </row>
    <row r="26" spans="1:25" s="39" customFormat="1" ht="14.45" customHeight="1" x14ac:dyDescent="0.25">
      <c r="A26" s="401"/>
      <c r="B26" s="378"/>
      <c r="C26" s="378"/>
      <c r="D26" s="378"/>
      <c r="E26" s="407"/>
      <c r="F26" s="378"/>
      <c r="G26" s="339"/>
      <c r="H26" s="339"/>
      <c r="I26" s="404"/>
      <c r="J26" s="381"/>
      <c r="L26" s="171"/>
      <c r="M26" s="172"/>
      <c r="N26" s="172"/>
      <c r="O26" s="172"/>
      <c r="P26" s="172"/>
      <c r="Q26" s="172"/>
      <c r="R26" s="173"/>
      <c r="S26" s="378"/>
      <c r="T26" s="378"/>
      <c r="U26" s="378"/>
      <c r="V26" s="378"/>
      <c r="W26" s="378"/>
      <c r="X26" s="378"/>
      <c r="Y26" s="381"/>
    </row>
    <row r="27" spans="1:25" s="39" customFormat="1" ht="15" customHeight="1" thickBot="1" x14ac:dyDescent="0.3">
      <c r="A27" s="402"/>
      <c r="B27" s="379"/>
      <c r="C27" s="379"/>
      <c r="D27" s="379"/>
      <c r="E27" s="408"/>
      <c r="F27" s="379"/>
      <c r="G27" s="340"/>
      <c r="H27" s="340"/>
      <c r="I27" s="405"/>
      <c r="J27" s="382"/>
      <c r="L27" s="174"/>
      <c r="M27" s="175"/>
      <c r="N27" s="175"/>
      <c r="O27" s="175"/>
      <c r="P27" s="175"/>
      <c r="Q27" s="175"/>
      <c r="R27" s="176"/>
      <c r="S27" s="379"/>
      <c r="T27" s="379"/>
      <c r="U27" s="379"/>
      <c r="V27" s="379"/>
      <c r="W27" s="379"/>
      <c r="X27" s="379"/>
      <c r="Y27" s="382"/>
    </row>
    <row r="28" spans="1:25" s="39" customFormat="1" ht="14.25" hidden="1" x14ac:dyDescent="0.25">
      <c r="A28" s="400">
        <v>3</v>
      </c>
      <c r="B28" s="377">
        <f>'Identificación de Riesgos'!B10</f>
        <v>0</v>
      </c>
      <c r="C28" s="377">
        <f>'Identificación de Riesgos'!C10</f>
        <v>0</v>
      </c>
      <c r="D28" s="377">
        <f>'Identificación de Riesgos'!D10</f>
        <v>0</v>
      </c>
      <c r="E28" s="406">
        <f>'Identificación de Riesgos'!H10:H10</f>
        <v>0</v>
      </c>
      <c r="F28" s="377">
        <f>'Identificación de Riesgos'!I10:I10</f>
        <v>0</v>
      </c>
      <c r="G28" s="409">
        <f>Controles!X16</f>
        <v>0</v>
      </c>
      <c r="H28" s="409">
        <f>Controles!Z16</f>
        <v>0</v>
      </c>
      <c r="I28" s="403" t="e">
        <f>Controles!AC16</f>
        <v>#N/A</v>
      </c>
      <c r="J28" s="380"/>
      <c r="K28" s="203"/>
      <c r="L28" s="168"/>
      <c r="M28" s="128"/>
      <c r="N28" s="179"/>
      <c r="O28" s="202"/>
      <c r="P28" s="202"/>
      <c r="Q28" s="169"/>
      <c r="R28" s="170"/>
      <c r="S28" s="377"/>
      <c r="T28" s="377"/>
      <c r="U28" s="377"/>
      <c r="V28" s="377"/>
      <c r="W28" s="377"/>
      <c r="X28" s="377"/>
      <c r="Y28" s="380"/>
    </row>
    <row r="29" spans="1:25" s="39" customFormat="1" ht="14.45" hidden="1" customHeight="1" x14ac:dyDescent="0.25">
      <c r="A29" s="401"/>
      <c r="B29" s="378"/>
      <c r="C29" s="378"/>
      <c r="D29" s="378"/>
      <c r="E29" s="407"/>
      <c r="F29" s="378"/>
      <c r="G29" s="339"/>
      <c r="H29" s="339"/>
      <c r="I29" s="404"/>
      <c r="J29" s="381"/>
      <c r="L29" s="171"/>
      <c r="M29" s="172"/>
      <c r="N29" s="172"/>
      <c r="O29" s="172"/>
      <c r="P29" s="172"/>
      <c r="Q29" s="172"/>
      <c r="R29" s="173"/>
      <c r="S29" s="378"/>
      <c r="T29" s="378"/>
      <c r="U29" s="378"/>
      <c r="V29" s="378"/>
      <c r="W29" s="378"/>
      <c r="X29" s="378"/>
      <c r="Y29" s="381"/>
    </row>
    <row r="30" spans="1:25" s="39" customFormat="1" ht="14.45" hidden="1" customHeight="1" x14ac:dyDescent="0.25">
      <c r="A30" s="401"/>
      <c r="B30" s="378"/>
      <c r="C30" s="378"/>
      <c r="D30" s="378"/>
      <c r="E30" s="407"/>
      <c r="F30" s="378"/>
      <c r="G30" s="339"/>
      <c r="H30" s="339"/>
      <c r="I30" s="404"/>
      <c r="J30" s="381"/>
      <c r="L30" s="171"/>
      <c r="M30" s="172"/>
      <c r="N30" s="172"/>
      <c r="O30" s="172"/>
      <c r="P30" s="172"/>
      <c r="Q30" s="172"/>
      <c r="R30" s="173"/>
      <c r="S30" s="378"/>
      <c r="T30" s="378"/>
      <c r="U30" s="378"/>
      <c r="V30" s="378"/>
      <c r="W30" s="378"/>
      <c r="X30" s="378"/>
      <c r="Y30" s="381"/>
    </row>
    <row r="31" spans="1:25" s="39" customFormat="1" ht="15" hidden="1" customHeight="1" x14ac:dyDescent="0.25">
      <c r="A31" s="401"/>
      <c r="B31" s="378"/>
      <c r="C31" s="378"/>
      <c r="D31" s="378"/>
      <c r="E31" s="407"/>
      <c r="F31" s="378"/>
      <c r="G31" s="339"/>
      <c r="H31" s="339"/>
      <c r="I31" s="404"/>
      <c r="J31" s="381"/>
      <c r="L31" s="171"/>
      <c r="M31" s="172"/>
      <c r="N31" s="172"/>
      <c r="O31" s="172"/>
      <c r="P31" s="172"/>
      <c r="Q31" s="172"/>
      <c r="R31" s="173"/>
      <c r="S31" s="378"/>
      <c r="T31" s="378"/>
      <c r="U31" s="378"/>
      <c r="V31" s="378"/>
      <c r="W31" s="378"/>
      <c r="X31" s="378"/>
      <c r="Y31" s="381"/>
    </row>
    <row r="32" spans="1:25" s="39" customFormat="1" ht="14.45" hidden="1" customHeight="1" x14ac:dyDescent="0.25">
      <c r="A32" s="401"/>
      <c r="B32" s="378"/>
      <c r="C32" s="378"/>
      <c r="D32" s="378"/>
      <c r="E32" s="407"/>
      <c r="F32" s="378"/>
      <c r="G32" s="339"/>
      <c r="H32" s="339"/>
      <c r="I32" s="404"/>
      <c r="J32" s="381"/>
      <c r="L32" s="171"/>
      <c r="M32" s="172"/>
      <c r="N32" s="172"/>
      <c r="O32" s="172"/>
      <c r="P32" s="172"/>
      <c r="Q32" s="172"/>
      <c r="R32" s="173"/>
      <c r="S32" s="378"/>
      <c r="T32" s="378"/>
      <c r="U32" s="378"/>
      <c r="V32" s="378"/>
      <c r="W32" s="378"/>
      <c r="X32" s="378"/>
      <c r="Y32" s="381"/>
    </row>
    <row r="33" spans="1:25" s="39" customFormat="1" ht="14.45" hidden="1" customHeight="1" x14ac:dyDescent="0.25">
      <c r="A33" s="401"/>
      <c r="B33" s="378"/>
      <c r="C33" s="378"/>
      <c r="D33" s="378"/>
      <c r="E33" s="407"/>
      <c r="F33" s="378"/>
      <c r="G33" s="339"/>
      <c r="H33" s="339"/>
      <c r="I33" s="404"/>
      <c r="J33" s="381"/>
      <c r="L33" s="171"/>
      <c r="M33" s="172"/>
      <c r="N33" s="172"/>
      <c r="O33" s="172"/>
      <c r="P33" s="172"/>
      <c r="Q33" s="172"/>
      <c r="R33" s="173"/>
      <c r="S33" s="378"/>
      <c r="T33" s="378"/>
      <c r="U33" s="378"/>
      <c r="V33" s="378"/>
      <c r="W33" s="378"/>
      <c r="X33" s="378"/>
      <c r="Y33" s="381"/>
    </row>
    <row r="34" spans="1:25" s="39" customFormat="1" ht="14.45" hidden="1" customHeight="1" x14ac:dyDescent="0.25">
      <c r="A34" s="401"/>
      <c r="B34" s="378"/>
      <c r="C34" s="378"/>
      <c r="D34" s="378"/>
      <c r="E34" s="407"/>
      <c r="F34" s="378"/>
      <c r="G34" s="339"/>
      <c r="H34" s="339"/>
      <c r="I34" s="404"/>
      <c r="J34" s="381"/>
      <c r="L34" s="171"/>
      <c r="M34" s="172"/>
      <c r="N34" s="172"/>
      <c r="O34" s="172"/>
      <c r="P34" s="172"/>
      <c r="Q34" s="172"/>
      <c r="R34" s="173"/>
      <c r="S34" s="378"/>
      <c r="T34" s="378"/>
      <c r="U34" s="378"/>
      <c r="V34" s="378"/>
      <c r="W34" s="378"/>
      <c r="X34" s="378"/>
      <c r="Y34" s="381"/>
    </row>
    <row r="35" spans="1:25" s="39" customFormat="1" ht="15" hidden="1" customHeight="1" x14ac:dyDescent="0.25">
      <c r="A35" s="401"/>
      <c r="B35" s="378"/>
      <c r="C35" s="378"/>
      <c r="D35" s="378"/>
      <c r="E35" s="407"/>
      <c r="F35" s="378"/>
      <c r="G35" s="339"/>
      <c r="H35" s="339"/>
      <c r="I35" s="404"/>
      <c r="J35" s="381"/>
      <c r="L35" s="171"/>
      <c r="M35" s="172"/>
      <c r="N35" s="172"/>
      <c r="O35" s="172"/>
      <c r="P35" s="172"/>
      <c r="Q35" s="172"/>
      <c r="R35" s="173"/>
      <c r="S35" s="378"/>
      <c r="T35" s="378"/>
      <c r="U35" s="378"/>
      <c r="V35" s="378"/>
      <c r="W35" s="378"/>
      <c r="X35" s="378"/>
      <c r="Y35" s="381"/>
    </row>
    <row r="36" spans="1:25" s="39" customFormat="1" ht="14.45" hidden="1" customHeight="1" x14ac:dyDescent="0.25">
      <c r="A36" s="401"/>
      <c r="B36" s="378"/>
      <c r="C36" s="378"/>
      <c r="D36" s="378"/>
      <c r="E36" s="407"/>
      <c r="F36" s="378"/>
      <c r="G36" s="339"/>
      <c r="H36" s="339"/>
      <c r="I36" s="404"/>
      <c r="J36" s="381"/>
      <c r="L36" s="171"/>
      <c r="M36" s="172"/>
      <c r="N36" s="172"/>
      <c r="O36" s="172"/>
      <c r="P36" s="172"/>
      <c r="Q36" s="172"/>
      <c r="R36" s="173"/>
      <c r="S36" s="378"/>
      <c r="T36" s="378"/>
      <c r="U36" s="378"/>
      <c r="V36" s="378"/>
      <c r="W36" s="378"/>
      <c r="X36" s="378"/>
      <c r="Y36" s="381"/>
    </row>
    <row r="37" spans="1:25" s="39" customFormat="1" ht="15" hidden="1" customHeight="1" thickBot="1" x14ac:dyDescent="0.3">
      <c r="A37" s="402"/>
      <c r="B37" s="379"/>
      <c r="C37" s="379"/>
      <c r="D37" s="379"/>
      <c r="E37" s="408"/>
      <c r="F37" s="379"/>
      <c r="G37" s="340"/>
      <c r="H37" s="340"/>
      <c r="I37" s="405"/>
      <c r="J37" s="382"/>
      <c r="K37" s="204"/>
      <c r="L37" s="174"/>
      <c r="M37" s="175"/>
      <c r="N37" s="175"/>
      <c r="O37" s="175"/>
      <c r="P37" s="175"/>
      <c r="Q37" s="175"/>
      <c r="R37" s="176"/>
      <c r="S37" s="379"/>
      <c r="T37" s="379"/>
      <c r="U37" s="379"/>
      <c r="V37" s="379"/>
      <c r="W37" s="379"/>
      <c r="X37" s="379"/>
      <c r="Y37" s="382"/>
    </row>
  </sheetData>
  <mergeCells count="56">
    <mergeCell ref="S18:S27"/>
    <mergeCell ref="A28:A37"/>
    <mergeCell ref="B28:B37"/>
    <mergeCell ref="C28:C37"/>
    <mergeCell ref="D28:D37"/>
    <mergeCell ref="E28:E37"/>
    <mergeCell ref="F28:F37"/>
    <mergeCell ref="G28:G37"/>
    <mergeCell ref="H28:H37"/>
    <mergeCell ref="I28:I37"/>
    <mergeCell ref="J28:J37"/>
    <mergeCell ref="S28:S37"/>
    <mergeCell ref="F18:F27"/>
    <mergeCell ref="G18:G27"/>
    <mergeCell ref="H18:H27"/>
    <mergeCell ref="I18:I27"/>
    <mergeCell ref="I8:I17"/>
    <mergeCell ref="J18:J27"/>
    <mergeCell ref="A18:A27"/>
    <mergeCell ref="B18:B27"/>
    <mergeCell ref="C18:C27"/>
    <mergeCell ref="D18:D27"/>
    <mergeCell ref="E18:E27"/>
    <mergeCell ref="D8:D17"/>
    <mergeCell ref="E8:E17"/>
    <mergeCell ref="F8:F17"/>
    <mergeCell ref="G8:G17"/>
    <mergeCell ref="H8:H17"/>
    <mergeCell ref="V6:W6"/>
    <mergeCell ref="A1:W4"/>
    <mergeCell ref="X6:Y6"/>
    <mergeCell ref="T6:U6"/>
    <mergeCell ref="T8:T17"/>
    <mergeCell ref="U8:U17"/>
    <mergeCell ref="V8:V17"/>
    <mergeCell ref="W8:W17"/>
    <mergeCell ref="X8:X17"/>
    <mergeCell ref="Y8:Y17"/>
    <mergeCell ref="S8:S17"/>
    <mergeCell ref="J8:J17"/>
    <mergeCell ref="L6:R6"/>
    <mergeCell ref="A8:A17"/>
    <mergeCell ref="B8:B17"/>
    <mergeCell ref="C8:C17"/>
    <mergeCell ref="X18:X27"/>
    <mergeCell ref="Y18:Y27"/>
    <mergeCell ref="T28:T37"/>
    <mergeCell ref="U28:U37"/>
    <mergeCell ref="V28:V37"/>
    <mergeCell ref="W28:W37"/>
    <mergeCell ref="X28:X37"/>
    <mergeCell ref="Y28:Y37"/>
    <mergeCell ref="T18:T27"/>
    <mergeCell ref="U18:U27"/>
    <mergeCell ref="V18:V27"/>
    <mergeCell ref="W18:W27"/>
  </mergeCells>
  <conditionalFormatting sqref="G8 G18 G28">
    <cfRule type="cellIs" dxfId="21" priority="238" operator="equal">
      <formula>"Muy Baja"</formula>
    </cfRule>
    <cfRule type="cellIs" dxfId="20" priority="239" operator="equal">
      <formula>"Baja"</formula>
    </cfRule>
    <cfRule type="cellIs" dxfId="19" priority="240" operator="equal">
      <formula>"Media"</formula>
    </cfRule>
    <cfRule type="cellIs" dxfId="18" priority="241" operator="equal">
      <formula>"Alta"</formula>
    </cfRule>
    <cfRule type="cellIs" dxfId="17" priority="242" operator="equal">
      <formula>"Muy Alta"</formula>
    </cfRule>
  </conditionalFormatting>
  <conditionalFormatting sqref="H8 H18 H28">
    <cfRule type="cellIs" dxfId="16" priority="233" operator="equal">
      <formula>"Leve"</formula>
    </cfRule>
    <cfRule type="cellIs" dxfId="15" priority="234" operator="equal">
      <formula>"Menor"</formula>
    </cfRule>
    <cfRule type="cellIs" dxfId="14" priority="235" operator="equal">
      <formula>"Moderado"</formula>
    </cfRule>
    <cfRule type="cellIs" dxfId="13" priority="236" operator="equal">
      <formula>"Mayor"</formula>
    </cfRule>
    <cfRule type="cellIs" dxfId="12" priority="237" operator="equal">
      <formula>"Catastrófico"</formula>
    </cfRule>
  </conditionalFormatting>
  <conditionalFormatting sqref="I8 I18 I28">
    <cfRule type="cellIs" dxfId="11" priority="185" operator="equal">
      <formula>"Bajo"</formula>
    </cfRule>
    <cfRule type="cellIs" dxfId="10" priority="186" operator="equal">
      <formula>"Moderado"</formula>
    </cfRule>
    <cfRule type="cellIs" dxfId="9" priority="187" operator="equal">
      <formula>"Alto"</formula>
    </cfRule>
    <cfRule type="cellIs" dxfId="8" priority="188" operator="equal">
      <formula>"Extremo"</formula>
    </cfRule>
  </conditionalFormatting>
  <conditionalFormatting sqref="J8">
    <cfRule type="containsText" dxfId="7" priority="1" stopIfTrue="1" operator="containsText" text="ALTA">
      <formula>NOT(ISERROR(SEARCH("ALTA",J8)))</formula>
    </cfRule>
    <cfRule type="containsText" dxfId="6" priority="2" stopIfTrue="1" operator="containsText" text="MODERADA">
      <formula>NOT(ISERROR(SEARCH("MODERADA",J8)))</formula>
    </cfRule>
    <cfRule type="cellIs" dxfId="5" priority="3" stopIfTrue="1" operator="equal">
      <formula>"EXTREMA"</formula>
    </cfRule>
    <cfRule type="cellIs" dxfId="4" priority="4" stopIfTrue="1" operator="equal">
      <formula>"BAJA"</formula>
    </cfRule>
  </conditionalFormatting>
  <conditionalFormatting sqref="J18 J28">
    <cfRule type="containsText" dxfId="3" priority="289" stopIfTrue="1" operator="containsText" text="ALTA">
      <formula>NOT(ISERROR(SEARCH("ALTA",J18)))</formula>
    </cfRule>
    <cfRule type="containsText" dxfId="2" priority="290" stopIfTrue="1" operator="containsText" text="MODERADA">
      <formula>NOT(ISERROR(SEARCH("MODERADA",J18)))</formula>
    </cfRule>
    <cfRule type="cellIs" dxfId="1" priority="291" stopIfTrue="1" operator="equal">
      <formula>"EXTREMA"</formula>
    </cfRule>
    <cfRule type="cellIs" dxfId="0" priority="292" stopIfTrue="1" operator="equal">
      <formula>"BAJA"</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zoomScale="40" zoomScaleNormal="40" workbookViewId="0">
      <selection sqref="A1:I1"/>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410" t="s">
        <v>219</v>
      </c>
      <c r="B1" s="411"/>
      <c r="C1" s="411"/>
      <c r="D1" s="411"/>
      <c r="E1" s="411"/>
      <c r="F1" s="411"/>
      <c r="G1" s="411"/>
      <c r="H1" s="411"/>
      <c r="I1" s="411"/>
    </row>
    <row r="2" spans="1:9" s="29" customFormat="1" ht="22.5" customHeight="1" x14ac:dyDescent="0.25">
      <c r="A2" s="28"/>
    </row>
    <row r="3" spans="1:9" s="29" customFormat="1" ht="22.5" customHeight="1" x14ac:dyDescent="0.25">
      <c r="A3" s="28"/>
      <c r="D3" s="30"/>
    </row>
    <row r="4" spans="1:9" s="29" customFormat="1" ht="22.5" customHeight="1" x14ac:dyDescent="0.25">
      <c r="A4" s="28"/>
      <c r="D4" s="107" t="s">
        <v>256</v>
      </c>
    </row>
    <row r="5" spans="1:9" ht="22.5" customHeight="1" x14ac:dyDescent="0.25">
      <c r="D5" s="32"/>
      <c r="E5" s="33"/>
      <c r="F5" s="33"/>
      <c r="G5" s="33"/>
    </row>
    <row r="6" spans="1:9" ht="31.5" customHeight="1" thickBot="1" x14ac:dyDescent="0.35">
      <c r="E6" s="82" t="s">
        <v>220</v>
      </c>
    </row>
    <row r="7" spans="1:9" ht="82.5" customHeight="1" thickBot="1" x14ac:dyDescent="0.35">
      <c r="B7" s="34" t="s">
        <v>221</v>
      </c>
      <c r="D7" s="82" t="s">
        <v>19</v>
      </c>
      <c r="E7" s="98" t="s">
        <v>75</v>
      </c>
      <c r="F7" s="99" t="s">
        <v>76</v>
      </c>
      <c r="G7" s="100" t="s">
        <v>77</v>
      </c>
      <c r="H7" s="101" t="s">
        <v>78</v>
      </c>
      <c r="I7" s="102" t="s">
        <v>79</v>
      </c>
    </row>
    <row r="8" spans="1:9" ht="82.5" customHeight="1" x14ac:dyDescent="0.25">
      <c r="B8" s="103" t="s">
        <v>72</v>
      </c>
      <c r="D8" s="93" t="s">
        <v>185</v>
      </c>
      <c r="E8" s="83"/>
      <c r="F8" s="84"/>
      <c r="G8" s="84"/>
      <c r="H8" s="84"/>
      <c r="I8" s="85"/>
    </row>
    <row r="9" spans="1:9" ht="82.5" customHeight="1" x14ac:dyDescent="0.25">
      <c r="B9" s="104" t="s">
        <v>71</v>
      </c>
      <c r="D9" s="94" t="s">
        <v>186</v>
      </c>
      <c r="E9" s="86"/>
      <c r="F9" s="7"/>
      <c r="G9" s="76"/>
      <c r="H9" s="76"/>
      <c r="I9" s="87"/>
    </row>
    <row r="10" spans="1:9" ht="82.5" customHeight="1" x14ac:dyDescent="0.25">
      <c r="B10" s="105" t="s">
        <v>41</v>
      </c>
      <c r="D10" s="95" t="s">
        <v>187</v>
      </c>
      <c r="E10" s="258" t="s">
        <v>242</v>
      </c>
      <c r="F10" s="7"/>
      <c r="G10" s="7"/>
      <c r="H10" s="121"/>
      <c r="I10" s="87"/>
    </row>
    <row r="11" spans="1:9" ht="82.5" customHeight="1" x14ac:dyDescent="0.25">
      <c r="B11" s="106" t="s">
        <v>73</v>
      </c>
      <c r="D11" s="96" t="s">
        <v>188</v>
      </c>
      <c r="E11" s="88"/>
      <c r="F11" s="7"/>
      <c r="G11" s="7"/>
      <c r="H11" s="136"/>
      <c r="I11" s="87"/>
    </row>
    <row r="12" spans="1:9" ht="82.5" customHeight="1" thickBot="1" x14ac:dyDescent="0.3">
      <c r="D12" s="97" t="s">
        <v>74</v>
      </c>
      <c r="E12" s="219"/>
      <c r="F12" s="89"/>
      <c r="G12" s="90"/>
      <c r="H12" s="91"/>
      <c r="I12" s="92"/>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7" t="s">
        <v>257</v>
      </c>
    </row>
    <row r="18" spans="2:9" ht="24.75" customHeight="1" thickBot="1" x14ac:dyDescent="0.35">
      <c r="E18" s="82" t="s">
        <v>220</v>
      </c>
    </row>
    <row r="19" spans="2:9" ht="82.5" customHeight="1" thickBot="1" x14ac:dyDescent="0.35">
      <c r="B19" s="34" t="s">
        <v>221</v>
      </c>
      <c r="D19" s="82" t="s">
        <v>19</v>
      </c>
      <c r="E19" s="98" t="s">
        <v>75</v>
      </c>
      <c r="F19" s="99" t="s">
        <v>76</v>
      </c>
      <c r="G19" s="100" t="s">
        <v>77</v>
      </c>
      <c r="H19" s="101" t="s">
        <v>78</v>
      </c>
      <c r="I19" s="102" t="s">
        <v>79</v>
      </c>
    </row>
    <row r="20" spans="2:9" ht="82.5" customHeight="1" x14ac:dyDescent="0.25">
      <c r="B20" s="103" t="s">
        <v>72</v>
      </c>
      <c r="D20" s="93" t="s">
        <v>185</v>
      </c>
      <c r="E20" s="83"/>
      <c r="F20" s="84"/>
      <c r="G20" s="84"/>
      <c r="H20" s="84"/>
      <c r="I20" s="85"/>
    </row>
    <row r="21" spans="2:9" ht="82.5" customHeight="1" x14ac:dyDescent="0.25">
      <c r="B21" s="104" t="s">
        <v>71</v>
      </c>
      <c r="D21" s="94" t="s">
        <v>186</v>
      </c>
      <c r="E21" s="86"/>
      <c r="F21" s="7"/>
      <c r="G21" s="76"/>
      <c r="H21" s="76"/>
      <c r="I21" s="87"/>
    </row>
    <row r="22" spans="2:9" ht="82.5" customHeight="1" x14ac:dyDescent="0.25">
      <c r="B22" s="105" t="s">
        <v>41</v>
      </c>
      <c r="D22" s="95" t="s">
        <v>187</v>
      </c>
      <c r="E22" s="86"/>
      <c r="F22" s="7"/>
      <c r="G22" s="7"/>
      <c r="H22" s="76"/>
      <c r="I22" s="87"/>
    </row>
    <row r="23" spans="2:9" ht="82.5" customHeight="1" x14ac:dyDescent="0.25">
      <c r="B23" s="106" t="s">
        <v>73</v>
      </c>
      <c r="D23" s="96" t="s">
        <v>188</v>
      </c>
      <c r="E23" s="412" t="s">
        <v>223</v>
      </c>
      <c r="F23" s="7"/>
      <c r="G23" s="7"/>
      <c r="H23" s="76"/>
      <c r="I23" s="87"/>
    </row>
    <row r="24" spans="2:9" ht="82.5" customHeight="1" thickBot="1" x14ac:dyDescent="0.3">
      <c r="D24" s="97" t="s">
        <v>74</v>
      </c>
      <c r="E24" s="413" t="s">
        <v>224</v>
      </c>
      <c r="F24" s="89"/>
      <c r="G24" s="90"/>
      <c r="H24" s="137"/>
      <c r="I24" s="92"/>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1C34CD-4180-4181-9F1D-948605756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532099-51DD-405C-BBD4-BC84D798CFBC}">
  <ds:schemaRefs>
    <ds:schemaRef ds:uri="http://schemas.microsoft.com/sharepoint/v3/contenttype/forms"/>
  </ds:schemaRefs>
</ds:datastoreItem>
</file>

<file path=customXml/itemProps3.xml><?xml version="1.0" encoding="utf-8"?>
<ds:datastoreItem xmlns:ds="http://schemas.openxmlformats.org/officeDocument/2006/customXml" ds:itemID="{5A4A04B4-9A9D-4C4A-A647-EAA34713015E}">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2025-02-10T13:51:08Z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