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https://saludcapitalgovco-my.sharepoint.com/personal/cmahecha_saludcapital_gov_co/Documents/Backup/PERSONAL/CARPETA ATENEA 2024/PROCEDIMIENTO PAGOS/PROCEDIMIENTO DE PAGOS PARA PUBLICAR/"/>
    </mc:Choice>
  </mc:AlternateContent>
  <xr:revisionPtr revIDLastSave="1" documentId="8_{10F7F9AC-5E08-4D7F-AE78-490E0F81F65A}" xr6:coauthVersionLast="47" xr6:coauthVersionMax="47" xr10:uidLastSave="{EF8316BE-8CEB-4725-B6B0-D5B67F5FA1EE}"/>
  <bookViews>
    <workbookView xWindow="-120" yWindow="-120" windowWidth="29040" windowHeight="15840" xr2:uid="{BA2212D6-4C6B-4D98-89C7-86DF0C00D52A}"/>
  </bookViews>
  <sheets>
    <sheet name="CERTIFICADO" sheetId="1" r:id="rId1"/>
    <sheet name="INSTRUCCIONES" sheetId="3" r:id="rId2"/>
    <sheet name="listas desplegables" sheetId="2" state="hidden" r:id="rId3"/>
  </sheets>
  <definedNames>
    <definedName name="_Int_hKmNw31o" localSheetId="1">INSTRUCCIONES!$A$5</definedName>
    <definedName name="_xlnm.Print_Area" localSheetId="0">CERTIFICADO!$A$1:$J$36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9" i="1" l="1"/>
  <c r="K88" i="1" l="1"/>
  <c r="K91" i="1" s="1"/>
  <c r="O88" i="1" l="1"/>
  <c r="J91" i="1"/>
  <c r="I91" i="1"/>
  <c r="L91" i="1"/>
  <c r="L93" i="1" s="1"/>
  <c r="L95" i="1" s="1"/>
  <c r="I92" i="1"/>
  <c r="J92" i="1"/>
  <c r="D91" i="1"/>
  <c r="D93" i="1" s="1"/>
  <c r="D95" i="1" s="1"/>
  <c r="L92" i="1"/>
  <c r="E91" i="1"/>
  <c r="H91" i="1"/>
  <c r="K92" i="1"/>
  <c r="G91" i="1"/>
  <c r="F91" i="1"/>
  <c r="I93" i="1" l="1"/>
  <c r="I95" i="1" s="1"/>
  <c r="G93" i="1"/>
  <c r="G95" i="1" s="1"/>
  <c r="J93" i="1"/>
  <c r="J95" i="1" s="1"/>
  <c r="K93" i="1"/>
  <c r="K95" i="1" s="1"/>
  <c r="E93" i="1"/>
  <c r="E95" i="1" s="1"/>
  <c r="H93" i="1"/>
  <c r="H95" i="1" s="1"/>
  <c r="F93" i="1"/>
  <c r="F95" i="1" s="1"/>
  <c r="H97" i="1" l="1"/>
  <c r="A3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tc={B9C012FB-5291-4611-936F-8C6890B998EC}</author>
    <author>tc={CF126663-5A99-432F-AE04-F3B238E3B808}</author>
    <author>tc={31785CC7-90D9-4C1A-8917-900E08B042B9}</author>
  </authors>
  <commentList>
    <comment ref="A6" authorId="0" shapeId="0" xr:uid="{B9C012FB-5291-4611-936F-8C6890B998EC}">
      <text>
        <t>[Comentario encadenado]
Su versión de Excel le permite leer este comentario encadenado; sin embargo, las ediciones que se apliquen se quitarán si el archivo se abre en una versión más reciente de Excel. Más información: https://go.microsoft.com/fwlink/?linkid=870924
Comentario:
    Ver instrucciones de diligenciamiento en la hoja "INTRUCCIONES"</t>
      </text>
    </comment>
    <comment ref="I29" authorId="1" shapeId="0" xr:uid="{CF126663-5A99-432F-AE04-F3B238E3B808}">
      <text>
        <t>[Comentario encadenado]
Su versión de Excel le permite leer este comentario encadenado; sin embargo, las ediciones que se apliquen se quitarán si el archivo se abre en una versión más reciente de Excel. Más información: https://go.microsoft.com/fwlink/?linkid=870924
Comentario:
    Valor total de facturas</t>
      </text>
    </comment>
    <comment ref="A30" authorId="2" shapeId="0" xr:uid="{31785CC7-90D9-4C1A-8917-900E08B042B9}">
      <text>
        <t>[Comentario encadenado]
Su versión de Excel le permite leer este comentario encadenado; sin embargo, las ediciones que se apliquen se quitarán si el archivo se abre en una versión más reciente de Excel. Más información: https://go.microsoft.com/fwlink/?linkid=870924
Comentario:
    Es importante revisar que el valor total de facturas y valor total de la afectación total de la factura sean iguales</t>
      </text>
    </comment>
  </commentList>
</comments>
</file>

<file path=xl/sharedStrings.xml><?xml version="1.0" encoding="utf-8"?>
<sst xmlns="http://schemas.openxmlformats.org/spreadsheetml/2006/main" count="784" uniqueCount="398">
  <si>
    <t>CERTIFICADO</t>
  </si>
  <si>
    <t>El suscrito interventor o supervisor del contrato indicado a continuación CERTIFICA que:</t>
  </si>
  <si>
    <t xml:space="preserve">El contratista cumplió a satisfacción con las obligaciones establecidas en el contrato.  Además, el contrato, orden de compra o servicio, cuenta con la respectiva apropiación presupuestal  con cargo al rubro indicado, según los certificados expedidos por el responsable del presupuesto. El contratista para la ejecución del contrato acreditó en forma mensual el pago de aportes parafiscales o aportes de seguridad social, y cuenta con pólizas aprobadas (si aplica) y acta de inicio. </t>
  </si>
  <si>
    <t>INFORMACIÓN DEL CONTRATISTA</t>
  </si>
  <si>
    <t>TIPO IDENTIFICACION</t>
  </si>
  <si>
    <t>IDENTIFICACIÓN</t>
  </si>
  <si>
    <t>NOMBRES Y APELLIDOS</t>
  </si>
  <si>
    <t>BANCO</t>
  </si>
  <si>
    <t>TIPO DE CUENTA</t>
  </si>
  <si>
    <t>NÚMERO DE CUENTA</t>
  </si>
  <si>
    <t xml:space="preserve">CONTRATO </t>
  </si>
  <si>
    <t>FECHA ACTA INICIO</t>
  </si>
  <si>
    <t>ADICION (marque X)</t>
  </si>
  <si>
    <t>PRORROGA (marque X)</t>
  </si>
  <si>
    <t>OBJETO CONTRATO:</t>
  </si>
  <si>
    <t>INFORMACIÓN PRESUPUESTAL</t>
  </si>
  <si>
    <t>FUENTE DE RECURSOS</t>
  </si>
  <si>
    <t>CDP</t>
  </si>
  <si>
    <t>CRP</t>
  </si>
  <si>
    <t>CRP INTERNO-BOGDATA</t>
  </si>
  <si>
    <t>FECHA CRP</t>
  </si>
  <si>
    <t>CODIGO CONCEPTO GASTO</t>
  </si>
  <si>
    <t>RUBRO PRESUPUESTAL</t>
  </si>
  <si>
    <t>DEPOSITO 
(Aplica para FONDO CUENTA)</t>
  </si>
  <si>
    <t>VALOR</t>
  </si>
  <si>
    <t>En consecuencia se autoriza pagar la(s) factura(s) o cuenta(s) de cobro relacionadas, cuyo valor se ajusta a las cantidades y precios acordados en el respectivo contrato, orden de compra o de servicio</t>
  </si>
  <si>
    <t>FACTURAS O CUENTAS DE COBRO AUTORIZADAS</t>
  </si>
  <si>
    <t>No. FACTURA O CUENTA DE COBRO</t>
  </si>
  <si>
    <t>FECHA PERIODO DE FACTURA O CUENTA DE COBRO</t>
  </si>
  <si>
    <t>VALOR FACTURADO</t>
  </si>
  <si>
    <t>VALOR TOTAL:</t>
  </si>
  <si>
    <t>NOTAS ADICIONALES________________________________________</t>
  </si>
  <si>
    <t>FECHA EXPEDICIÓN:</t>
  </si>
  <si>
    <t>NOMBRE DEL INTERVENTOR Y/O SUPERVISOR:</t>
  </si>
  <si>
    <t>CARGO DEL INTERVENTOR Y/O SUPERVISOR:</t>
  </si>
  <si>
    <t>FIRMA SUPERVISOR:</t>
  </si>
  <si>
    <t>Unidades y Decenas</t>
  </si>
  <si>
    <t>Texto</t>
  </si>
  <si>
    <t xml:space="preserve"> Mil</t>
  </si>
  <si>
    <t>00</t>
  </si>
  <si>
    <t xml:space="preserve"> </t>
  </si>
  <si>
    <t xml:space="preserve"> Millones</t>
  </si>
  <si>
    <t>01</t>
  </si>
  <si>
    <t>Un</t>
  </si>
  <si>
    <t xml:space="preserve"> Billones</t>
  </si>
  <si>
    <t>02</t>
  </si>
  <si>
    <t>Dos</t>
  </si>
  <si>
    <t>03</t>
  </si>
  <si>
    <t>Tres</t>
  </si>
  <si>
    <t>04</t>
  </si>
  <si>
    <t>Cuatro</t>
  </si>
  <si>
    <t>Pesos Moneda Legal Colombiana</t>
  </si>
  <si>
    <t>05</t>
  </si>
  <si>
    <t>Cinco</t>
  </si>
  <si>
    <t>06</t>
  </si>
  <si>
    <t>Seis</t>
  </si>
  <si>
    <t>07</t>
  </si>
  <si>
    <t>Siete</t>
  </si>
  <si>
    <t>08</t>
  </si>
  <si>
    <t>Ocho</t>
  </si>
  <si>
    <t>09</t>
  </si>
  <si>
    <t>Nueve</t>
  </si>
  <si>
    <t>10</t>
  </si>
  <si>
    <t>Diez</t>
  </si>
  <si>
    <t>11</t>
  </si>
  <si>
    <t>Once</t>
  </si>
  <si>
    <t>12</t>
  </si>
  <si>
    <t>Doce</t>
  </si>
  <si>
    <t>13</t>
  </si>
  <si>
    <t>Trece</t>
  </si>
  <si>
    <t>14</t>
  </si>
  <si>
    <t>Catorce</t>
  </si>
  <si>
    <t>15</t>
  </si>
  <si>
    <t>Quince</t>
  </si>
  <si>
    <t>16</t>
  </si>
  <si>
    <t>Dieciseis</t>
  </si>
  <si>
    <t>17</t>
  </si>
  <si>
    <t>Diecisiete</t>
  </si>
  <si>
    <t>18</t>
  </si>
  <si>
    <t>Dieciocho</t>
  </si>
  <si>
    <t>19</t>
  </si>
  <si>
    <t>Diecinueve</t>
  </si>
  <si>
    <t>20</t>
  </si>
  <si>
    <t>Veinte</t>
  </si>
  <si>
    <t>21</t>
  </si>
  <si>
    <t>Veintiun</t>
  </si>
  <si>
    <t>22</t>
  </si>
  <si>
    <t>Veintidos</t>
  </si>
  <si>
    <t>23</t>
  </si>
  <si>
    <t>Veintitres</t>
  </si>
  <si>
    <t>24</t>
  </si>
  <si>
    <t>Veinticuatro</t>
  </si>
  <si>
    <t>25</t>
  </si>
  <si>
    <t>Veinticinco</t>
  </si>
  <si>
    <t>26</t>
  </si>
  <si>
    <t>Veintiseis</t>
  </si>
  <si>
    <t>27</t>
  </si>
  <si>
    <t>Veintisiete</t>
  </si>
  <si>
    <t>28</t>
  </si>
  <si>
    <t>Veintiocho</t>
  </si>
  <si>
    <t>29</t>
  </si>
  <si>
    <t>Veintinueve</t>
  </si>
  <si>
    <t>30</t>
  </si>
  <si>
    <t>Treinta</t>
  </si>
  <si>
    <t>31</t>
  </si>
  <si>
    <t>Treinta y Un</t>
  </si>
  <si>
    <t>32</t>
  </si>
  <si>
    <t>Treinta y Dos</t>
  </si>
  <si>
    <t>33</t>
  </si>
  <si>
    <t>Treinta y Tres</t>
  </si>
  <si>
    <t>34</t>
  </si>
  <si>
    <t>Treinta y Cuatro</t>
  </si>
  <si>
    <t>35</t>
  </si>
  <si>
    <t>Treinta y Cinco</t>
  </si>
  <si>
    <t>36</t>
  </si>
  <si>
    <t>Treinta y Seis</t>
  </si>
  <si>
    <t>37</t>
  </si>
  <si>
    <t>Treinta y Siete</t>
  </si>
  <si>
    <t>38</t>
  </si>
  <si>
    <t>Treinta y Ocho</t>
  </si>
  <si>
    <t>39</t>
  </si>
  <si>
    <t>Treinta y Nueve</t>
  </si>
  <si>
    <t>40</t>
  </si>
  <si>
    <t>Cuarenta</t>
  </si>
  <si>
    <t>41</t>
  </si>
  <si>
    <t>Cuarenta y Un</t>
  </si>
  <si>
    <t>42</t>
  </si>
  <si>
    <t>Cuarenta y Dos</t>
  </si>
  <si>
    <t>43</t>
  </si>
  <si>
    <t>Cuarenta y Tres</t>
  </si>
  <si>
    <t>44</t>
  </si>
  <si>
    <t>Cuarenta y Cuatro</t>
  </si>
  <si>
    <t>45</t>
  </si>
  <si>
    <t>Cuarenta y Cinco</t>
  </si>
  <si>
    <t>46</t>
  </si>
  <si>
    <t>Cuarenta y Seis</t>
  </si>
  <si>
    <t>47</t>
  </si>
  <si>
    <t>Cuarenta y Siete</t>
  </si>
  <si>
    <t>48</t>
  </si>
  <si>
    <t>Cuarenta y Ocho</t>
  </si>
  <si>
    <t>49</t>
  </si>
  <si>
    <t>Cuarenta y Nueve</t>
  </si>
  <si>
    <t>50</t>
  </si>
  <si>
    <t>Cincuenta</t>
  </si>
  <si>
    <t>51</t>
  </si>
  <si>
    <t>Cincuenta y Un</t>
  </si>
  <si>
    <t>52</t>
  </si>
  <si>
    <t>Cincuenta y Dos</t>
  </si>
  <si>
    <t>53</t>
  </si>
  <si>
    <t>Cincuenta y Tres</t>
  </si>
  <si>
    <t>54</t>
  </si>
  <si>
    <t>Cincuenta y Cuatro</t>
  </si>
  <si>
    <t>55</t>
  </si>
  <si>
    <t>Cincuenta y Cinco</t>
  </si>
  <si>
    <t>56</t>
  </si>
  <si>
    <t>Cincuenta y Seis</t>
  </si>
  <si>
    <t>57</t>
  </si>
  <si>
    <t>Cincuenta y Siete</t>
  </si>
  <si>
    <t>58</t>
  </si>
  <si>
    <t>Cincuenta y Ocho</t>
  </si>
  <si>
    <t>59</t>
  </si>
  <si>
    <t>Cincuenta y Nueve</t>
  </si>
  <si>
    <t>60</t>
  </si>
  <si>
    <t>Sesenta</t>
  </si>
  <si>
    <t>61</t>
  </si>
  <si>
    <t>Sesenta y Un</t>
  </si>
  <si>
    <t>62</t>
  </si>
  <si>
    <t>Sesenta y Dos</t>
  </si>
  <si>
    <t>63</t>
  </si>
  <si>
    <t>Sesenta y Tres</t>
  </si>
  <si>
    <t>64</t>
  </si>
  <si>
    <t>Sesenta y Cuatro</t>
  </si>
  <si>
    <t>65</t>
  </si>
  <si>
    <t>Sesenta y Cinco</t>
  </si>
  <si>
    <t>66</t>
  </si>
  <si>
    <t>Sesenta y Seis</t>
  </si>
  <si>
    <t>67</t>
  </si>
  <si>
    <t>Sesenta y Siete</t>
  </si>
  <si>
    <t>68</t>
  </si>
  <si>
    <t>Sesenta y Ocho</t>
  </si>
  <si>
    <t>69</t>
  </si>
  <si>
    <t>Sesenta y Nueve</t>
  </si>
  <si>
    <t>70</t>
  </si>
  <si>
    <t>Setenta</t>
  </si>
  <si>
    <t>71</t>
  </si>
  <si>
    <t>Setenta y Un</t>
  </si>
  <si>
    <t>72</t>
  </si>
  <si>
    <t>Setenta y Dos</t>
  </si>
  <si>
    <t>73</t>
  </si>
  <si>
    <t>Setenta y Tres</t>
  </si>
  <si>
    <t>74</t>
  </si>
  <si>
    <t>Setenta y Cuatro</t>
  </si>
  <si>
    <t>75</t>
  </si>
  <si>
    <t>Setenta y Cinco</t>
  </si>
  <si>
    <t>76</t>
  </si>
  <si>
    <t>Setenta y Seis</t>
  </si>
  <si>
    <t>77</t>
  </si>
  <si>
    <t>Setenta y Siete</t>
  </si>
  <si>
    <t>78</t>
  </si>
  <si>
    <t>Setenta y Ocho</t>
  </si>
  <si>
    <t>79</t>
  </si>
  <si>
    <t>Setenta y Nueve</t>
  </si>
  <si>
    <t>80</t>
  </si>
  <si>
    <t>Ochenta</t>
  </si>
  <si>
    <t>81</t>
  </si>
  <si>
    <t>Ochenta y Un</t>
  </si>
  <si>
    <t>82</t>
  </si>
  <si>
    <t>Ochenta y Dos</t>
  </si>
  <si>
    <t>83</t>
  </si>
  <si>
    <t>Ochenta y Tres</t>
  </si>
  <si>
    <t>84</t>
  </si>
  <si>
    <t>Ochenta y Cuatro</t>
  </si>
  <si>
    <t>85</t>
  </si>
  <si>
    <t>Ochenta y Cinco</t>
  </si>
  <si>
    <t>86</t>
  </si>
  <si>
    <t>Ochenta y Seis</t>
  </si>
  <si>
    <t>87</t>
  </si>
  <si>
    <t>Ochenta y Siete</t>
  </si>
  <si>
    <t>88</t>
  </si>
  <si>
    <t>Ochenta Y Ocho</t>
  </si>
  <si>
    <t>89</t>
  </si>
  <si>
    <t>Ochenta y Nueve</t>
  </si>
  <si>
    <t>90</t>
  </si>
  <si>
    <t>Noventa</t>
  </si>
  <si>
    <t>91</t>
  </si>
  <si>
    <t>Noventa y Un</t>
  </si>
  <si>
    <t>92</t>
  </si>
  <si>
    <t>Noventa y Dos</t>
  </si>
  <si>
    <t>93</t>
  </si>
  <si>
    <t>Noventa y Tres</t>
  </si>
  <si>
    <t>94</t>
  </si>
  <si>
    <t>Noventa y Cuatro</t>
  </si>
  <si>
    <t>95</t>
  </si>
  <si>
    <t>Noventa y Cinco</t>
  </si>
  <si>
    <t>96</t>
  </si>
  <si>
    <t>Noventa y Seis</t>
  </si>
  <si>
    <t>97</t>
  </si>
  <si>
    <t>Noventa y Siete</t>
  </si>
  <si>
    <t>98</t>
  </si>
  <si>
    <t>Noventa y Ocho</t>
  </si>
  <si>
    <t>99</t>
  </si>
  <si>
    <t>Noventa y Nueve</t>
  </si>
  <si>
    <t>100</t>
  </si>
  <si>
    <t>Cien</t>
  </si>
  <si>
    <t>Centenas</t>
  </si>
  <si>
    <t>0</t>
  </si>
  <si>
    <t>1</t>
  </si>
  <si>
    <t>Ciento</t>
  </si>
  <si>
    <t>2</t>
  </si>
  <si>
    <t>Doscientos</t>
  </si>
  <si>
    <t>3</t>
  </si>
  <si>
    <t>Trescientos</t>
  </si>
  <si>
    <t>4</t>
  </si>
  <si>
    <t>Cuatrocientos</t>
  </si>
  <si>
    <t>5</t>
  </si>
  <si>
    <t>Quinientos</t>
  </si>
  <si>
    <t>6</t>
  </si>
  <si>
    <t>Seiscientos</t>
  </si>
  <si>
    <t>7</t>
  </si>
  <si>
    <t>Setecientos</t>
  </si>
  <si>
    <t>8</t>
  </si>
  <si>
    <t>Ochocientos</t>
  </si>
  <si>
    <t>9</t>
  </si>
  <si>
    <t>Novecientos</t>
  </si>
  <si>
    <t>Un mil</t>
  </si>
  <si>
    <t>Dos mil</t>
  </si>
  <si>
    <t>Tres mil</t>
  </si>
  <si>
    <t>Cuatro mil</t>
  </si>
  <si>
    <t>Cinco mil</t>
  </si>
  <si>
    <t>Seis mil</t>
  </si>
  <si>
    <t>Siete mil</t>
  </si>
  <si>
    <t>Ocho mil</t>
  </si>
  <si>
    <t>Nueve mil</t>
  </si>
  <si>
    <t>Un Millón</t>
  </si>
  <si>
    <t>Dos Millones</t>
  </si>
  <si>
    <t>Tres Millones</t>
  </si>
  <si>
    <t>Cuatro Millones</t>
  </si>
  <si>
    <t>Cinco Millones</t>
  </si>
  <si>
    <t>Seis Millones</t>
  </si>
  <si>
    <t>Siete Millones</t>
  </si>
  <si>
    <t>Ocho Millones</t>
  </si>
  <si>
    <t>Nueve Millones</t>
  </si>
  <si>
    <t>Cien mil</t>
  </si>
  <si>
    <t>Doscientos mil</t>
  </si>
  <si>
    <t>Trescientos mil</t>
  </si>
  <si>
    <t>Cuatrocientos mil</t>
  </si>
  <si>
    <t>Quinientos mil</t>
  </si>
  <si>
    <t>Seiscientos mil</t>
  </si>
  <si>
    <t>Setecientos mil</t>
  </si>
  <si>
    <t>Ochocientos mil</t>
  </si>
  <si>
    <t>Novecientos mil</t>
  </si>
  <si>
    <t>Un Billón</t>
  </si>
  <si>
    <t>Dos Billones</t>
  </si>
  <si>
    <t>Tres Billones</t>
  </si>
  <si>
    <t>Cuatro Billones</t>
  </si>
  <si>
    <t>Cinco Billones</t>
  </si>
  <si>
    <t>Seis Billones</t>
  </si>
  <si>
    <t>Siete Billones</t>
  </si>
  <si>
    <t>Ocho Billones</t>
  </si>
  <si>
    <t>Nueve Billones</t>
  </si>
  <si>
    <t>x</t>
  </si>
  <si>
    <t/>
  </si>
  <si>
    <t xml:space="preserve">          Pesos Moneda Legal Colombiana</t>
  </si>
  <si>
    <t>BANCOS</t>
  </si>
  <si>
    <t>TIPO CUENTA</t>
  </si>
  <si>
    <t>FUENTE RECURSOS</t>
  </si>
  <si>
    <t>CC</t>
  </si>
  <si>
    <t>BANCOLOMBIA</t>
  </si>
  <si>
    <t>AHORROS</t>
  </si>
  <si>
    <t>ATENEA</t>
  </si>
  <si>
    <t>NIT</t>
  </si>
  <si>
    <t>BANCO DAVIVIENDA</t>
  </si>
  <si>
    <t>CORRIENTE</t>
  </si>
  <si>
    <t>FONDO CUENTA</t>
  </si>
  <si>
    <t>CE</t>
  </si>
  <si>
    <t>BANCO AV VILLAS</t>
  </si>
  <si>
    <t>PPT</t>
  </si>
  <si>
    <t>PEP</t>
  </si>
  <si>
    <t>CAJA SOCIAL</t>
  </si>
  <si>
    <t>NEQUI</t>
  </si>
  <si>
    <t>BANCO FALABELLA</t>
  </si>
  <si>
    <t xml:space="preserve">BANCO ITAÚ </t>
  </si>
  <si>
    <t>BANCO DE LA REPÚBLICA</t>
  </si>
  <si>
    <t>BANCO DE BOGOTÁ</t>
  </si>
  <si>
    <t>BBVA COLOMBIA</t>
  </si>
  <si>
    <t>BANCO DE OCCIDENTE</t>
  </si>
  <si>
    <t xml:space="preserve">BANCO AGRARIO </t>
  </si>
  <si>
    <t>BANCO CREDIFINANCIERA</t>
  </si>
  <si>
    <t>BANCOOMEVA</t>
  </si>
  <si>
    <t>BANCO SANTANDER</t>
  </si>
  <si>
    <t>BANCO COOPERATIVO COOPCENTRAL</t>
  </si>
  <si>
    <t xml:space="preserve">BANCO COMPARTIR </t>
  </si>
  <si>
    <t>BANCO SERFINANZA</t>
  </si>
  <si>
    <t>CITIBANK COLOMBIA</t>
  </si>
  <si>
    <t>GNB SUDAMERIS</t>
  </si>
  <si>
    <t>BANCO POPULAR</t>
  </si>
  <si>
    <t>BANCO W S.A.</t>
  </si>
  <si>
    <t>BANCAMIA</t>
  </si>
  <si>
    <t>BANCO FINANDINA</t>
  </si>
  <si>
    <t>INSTRUCTIVO PARA EL DILIGENCIAMIENTO – FORMATO CERTIFICACION DE CUMPLIMIENTO</t>
  </si>
  <si>
    <t xml:space="preserve">A continuación, se presentan algunas características generales y recomendaciones para diligenciar correctamente el Formato de Certificado de Cumplimiento solicitado para la presentación de los Informes mensuales a cargo de los contratistas por prestación de Servicios </t>
  </si>
  <si>
    <t xml:space="preserve">El formato debe ser diligenciado en su totalidad de manera correcta y debe estar firmado por el Supervisor del Contrato, de lo contrario perderá validez y será Devuelto. </t>
  </si>
  <si>
    <r>
      <t>1.</t>
    </r>
    <r>
      <rPr>
        <b/>
        <sz val="7"/>
        <color theme="1"/>
        <rFont val="Times New Roman"/>
        <family val="1"/>
      </rPr>
      <t xml:space="preserve">    </t>
    </r>
    <r>
      <rPr>
        <b/>
        <sz val="11"/>
        <color theme="1"/>
        <rFont val="Arial"/>
        <family val="2"/>
      </rPr>
      <t>INFORMACION DEL CONTRATISTA (UTILICE MAYUSCULAS PARA DILIGENCIAR EL FORMATO)</t>
    </r>
  </si>
  <si>
    <t>TIPO IDENTIFICACION:</t>
  </si>
  <si>
    <t>Despliegue la lista de opciones y escoja la correspondiente a su tipo de Identificación:</t>
  </si>
  <si>
    <t>CC : Cedula De Ciudadanía</t>
  </si>
  <si>
    <t>NIT: Número de Identificación Tributaria</t>
  </si>
  <si>
    <t>CE: Cedula de extranjería</t>
  </si>
  <si>
    <t>PPT: Permiso por Protección Temporal</t>
  </si>
  <si>
    <r>
      <t>PEP:</t>
    </r>
    <r>
      <rPr>
        <sz val="15"/>
        <color rgb="FF040C28"/>
        <rFont val="Arial"/>
        <family val="2"/>
      </rPr>
      <t xml:space="preserve"> </t>
    </r>
    <r>
      <rPr>
        <sz val="11"/>
        <color theme="1"/>
        <rFont val="Arial"/>
        <family val="2"/>
      </rPr>
      <t>personas expuestas políticamente</t>
    </r>
  </si>
  <si>
    <t>IDENTIFICACIÓN:</t>
  </si>
  <si>
    <t>Numero identificación del tercero persona Natural o Nombre de persona Jurídica</t>
  </si>
  <si>
    <t>Nombre persona Natural o Nombre de persona Jurídica.</t>
  </si>
  <si>
    <r>
      <t>BANCO:</t>
    </r>
    <r>
      <rPr>
        <sz val="11"/>
        <color theme="1"/>
        <rFont val="Arial"/>
        <family val="2"/>
      </rPr>
      <t xml:space="preserve"> Entidad bancaria donde tiene registrada su cuenta para el abono de sus         </t>
    </r>
  </si>
  <si>
    <t xml:space="preserve">Honorarios. </t>
  </si>
  <si>
    <r>
      <t>TIPO DE CUENTA</t>
    </r>
    <r>
      <rPr>
        <sz val="11"/>
        <color theme="1"/>
        <rFont val="Arial"/>
        <family val="2"/>
      </rPr>
      <t xml:space="preserve">: </t>
    </r>
  </si>
  <si>
    <t>Cuenta de Ahorros o cuenta corriente, despliegue la lista de opciones y escoja la que corresponda a su tipo de cuenta.</t>
  </si>
  <si>
    <t xml:space="preserve">  </t>
  </si>
  <si>
    <t xml:space="preserve">Se debe diligenciar el número de cuenta según el certificado bancario anexado en sus documentos de cobro para el depósito de sus honorarios. </t>
  </si>
  <si>
    <t>CONTRATO</t>
  </si>
  <si>
    <t xml:space="preserve">       Número del contrato como aparece en el proceso de contratación: Ejemplo ATENEA-000-2024</t>
  </si>
  <si>
    <t xml:space="preserve">FECHA ACTA INICIO </t>
  </si>
  <si>
    <t>Se refiere a la fecha de suscripción del documento correspondiente al acta de inicio del contrato.</t>
  </si>
  <si>
    <t>Solamente se deberá marcar X si su contrato presenta alguna ADICION, de lo contrario este espacio no se debe marcar.</t>
  </si>
  <si>
    <t>Solamente se deberá marcar X si su contrato presenta PROROGA, de lo contrario este espacio no se debe marcar.</t>
  </si>
  <si>
    <t>Descripción del objeto contractual.</t>
  </si>
  <si>
    <r>
      <t>2.</t>
    </r>
    <r>
      <rPr>
        <b/>
        <sz val="7"/>
        <color theme="1"/>
        <rFont val="Times New Roman"/>
        <family val="1"/>
      </rPr>
      <t xml:space="preserve">    </t>
    </r>
    <r>
      <rPr>
        <b/>
        <u/>
        <sz val="11"/>
        <color theme="1"/>
        <rFont val="Arial"/>
        <family val="2"/>
      </rPr>
      <t>INFORMACION PRESUPUESTAL</t>
    </r>
  </si>
  <si>
    <r>
      <t xml:space="preserve">FUENTE DE RECURSOS: </t>
    </r>
    <r>
      <rPr>
        <sz val="11"/>
        <color theme="1"/>
        <rFont val="Aptos"/>
        <family val="2"/>
      </rPr>
      <t>Indica la fuente de los recursos asignados a través del Registro Presupuestal.</t>
    </r>
  </si>
  <si>
    <t>Marcar según su soporte de CRP (CERTIFICADO DE REGISTRO PRESUPUESTAL) expedido por el área Financiera:</t>
  </si>
  <si>
    <r>
      <t xml:space="preserve">ATENEA: </t>
    </r>
    <r>
      <rPr>
        <sz val="11"/>
        <color theme="1"/>
        <rFont val="Aptos"/>
        <family val="2"/>
      </rPr>
      <t xml:space="preserve"> </t>
    </r>
    <r>
      <rPr>
        <sz val="11"/>
        <color theme="1"/>
        <rFont val="Arial"/>
        <family val="2"/>
      </rPr>
      <t xml:space="preserve">Son los recursos que se expiden por el área Financiera bajo el documento CRP identificado con un numero secuencial que utiliza BOGDATA </t>
    </r>
    <r>
      <rPr>
        <b/>
        <u/>
        <sz val="11"/>
        <color theme="1"/>
        <rFont val="Arial"/>
        <family val="2"/>
      </rPr>
      <t xml:space="preserve">“0501 AGENCIA DISTRITAL PARA LA EDUCACIÓN SUPERIOR, LA CIENCIA Y LA TECNOLOGÍA"ATENEA" </t>
    </r>
  </si>
  <si>
    <r>
      <t xml:space="preserve">FONDO CUENTA: </t>
    </r>
    <r>
      <rPr>
        <sz val="11"/>
        <color theme="1"/>
        <rFont val="Aptos"/>
        <family val="2"/>
      </rPr>
      <t xml:space="preserve"> </t>
    </r>
    <r>
      <rPr>
        <sz val="11"/>
        <color theme="1"/>
        <rFont val="Arial"/>
        <family val="2"/>
      </rPr>
      <t xml:space="preserve">Son los recursos que se expiden por el área Financiera bajo el documento CRP identificado con el título </t>
    </r>
    <r>
      <rPr>
        <b/>
        <u/>
        <sz val="11"/>
        <color theme="1"/>
        <rFont val="Arial"/>
        <family val="2"/>
      </rPr>
      <t>“FONDO CUENTA AGENCIA DISTRITAL PARA LA EDUCACIÓN SUPERIOR, LA CIENCIA Y LA TECNOLOGÍA"ATENEA"</t>
    </r>
  </si>
  <si>
    <r>
      <t xml:space="preserve">CDP (CERTIFICADO DE DISPONIBILIDAD PRESUPUESTAL): </t>
    </r>
    <r>
      <rPr>
        <u/>
        <sz val="11"/>
        <color theme="1"/>
        <rFont val="Arial"/>
        <family val="2"/>
      </rPr>
      <t>E</t>
    </r>
    <r>
      <rPr>
        <sz val="11"/>
        <color theme="1"/>
        <rFont val="Arial"/>
        <family val="2"/>
      </rPr>
      <t xml:space="preserve">s el número correspondiente al Certificado de Disponibilidad Presupuestal asignado al contrato. Número que se encuentra en el Certificado de Registro Presupuestal. </t>
    </r>
  </si>
  <si>
    <r>
      <t>CRP INTERNO-BOGDATA:</t>
    </r>
    <r>
      <rPr>
        <b/>
        <sz val="11"/>
        <color theme="1"/>
        <rFont val="Aptos"/>
        <family val="2"/>
      </rPr>
      <t xml:space="preserve"> </t>
    </r>
    <r>
      <rPr>
        <sz val="11"/>
        <color theme="1"/>
        <rFont val="Arial"/>
        <family val="2"/>
      </rPr>
      <t>Es el numero interno originado por el sistema BOGDATA para identificar los CRPs (CERTIFICADO DE REGISTRO PRESUPUESTAL) Numero que se ubica en su CRPs iniciando con los numeros 5000XXXXXX O 6000XXXXXX.</t>
    </r>
  </si>
  <si>
    <r>
      <t>FECHA CRP:</t>
    </r>
    <r>
      <rPr>
        <sz val="11"/>
        <color theme="1"/>
        <rFont val="Aptos"/>
        <family val="2"/>
      </rPr>
      <t xml:space="preserve">  Fecha de aprobación del CRP</t>
    </r>
  </si>
  <si>
    <r>
      <t>CODIGO CONCEPTO GASTO:</t>
    </r>
    <r>
      <rPr>
        <sz val="11"/>
        <color theme="1"/>
        <rFont val="Aptos"/>
        <family val="2"/>
      </rPr>
      <t xml:space="preserve"> Corresponde al número que aparece en el CRP campo de CONCEPTO DEL GASTO</t>
    </r>
  </si>
  <si>
    <r>
      <t xml:space="preserve">RUBRO PRESUPUESTAL: </t>
    </r>
    <r>
      <rPr>
        <sz val="11"/>
        <color theme="1"/>
        <rFont val="Aptos"/>
        <family val="2"/>
      </rPr>
      <t>Corresponde al número que aparece en el CRP campo de RUBRO</t>
    </r>
  </si>
  <si>
    <r>
      <t>DEPOSITO (Aplica para FONDO CUENTA):</t>
    </r>
    <r>
      <rPr>
        <sz val="11"/>
        <color theme="1"/>
        <rFont val="Aptos"/>
        <family val="2"/>
      </rPr>
      <t xml:space="preserve"> </t>
    </r>
    <r>
      <rPr>
        <sz val="11"/>
        <color theme="1"/>
        <rFont val="Arial"/>
        <family val="2"/>
      </rPr>
      <t>Deberá indicar el número del depósito a afectar que aparece en el registro presupuestal.</t>
    </r>
  </si>
  <si>
    <r>
      <t>3.</t>
    </r>
    <r>
      <rPr>
        <b/>
        <sz val="7"/>
        <color theme="1"/>
        <rFont val="Times New Roman"/>
        <family val="1"/>
      </rPr>
      <t xml:space="preserve">      </t>
    </r>
    <r>
      <rPr>
        <b/>
        <u/>
        <sz val="11"/>
        <color theme="1"/>
        <rFont val="Aptos"/>
        <family val="2"/>
      </rPr>
      <t>FACTURAS O CUENTAS DE COBRO AUTORIZADAS</t>
    </r>
  </si>
  <si>
    <t xml:space="preserve">FACTURA O CUENTA DE COBRO: </t>
  </si>
  <si>
    <t>Relación de cada pago según lo estipulado en la cláusula forma de pago del contrato.</t>
  </si>
  <si>
    <t xml:space="preserve">FECHA PERIODO DE FACTURA O CUENTA DE COBRO: </t>
  </si>
  <si>
    <t>Fecha al periodo a cobrar.</t>
  </si>
  <si>
    <r>
      <t xml:space="preserve">VALOR FACTURADO: </t>
    </r>
    <r>
      <rPr>
        <sz val="11"/>
        <color theme="1"/>
        <rFont val="Aptos"/>
        <family val="2"/>
      </rPr>
      <t>Valor en números del saldo del contrato y valor en letras.</t>
    </r>
  </si>
  <si>
    <r>
      <t xml:space="preserve">FECHA EXPEDICIÓN: </t>
    </r>
    <r>
      <rPr>
        <sz val="11"/>
        <color theme="1"/>
        <rFont val="Aptos"/>
        <family val="2"/>
      </rPr>
      <t>Fecha en la que se envía la documentación asociada a cada pago.</t>
    </r>
  </si>
  <si>
    <r>
      <t>NOMBRE DEL INTERVENTOR Y/O SUPERVISOR:</t>
    </r>
    <r>
      <rPr>
        <sz val="11"/>
        <color theme="1"/>
        <rFont val="Aptos"/>
        <family val="2"/>
      </rPr>
      <t xml:space="preserve">  Nombre y cargo de la persona designada como supervisor del contrato.</t>
    </r>
  </si>
  <si>
    <r>
      <t xml:space="preserve">CARGO DEL INTERVENTOR Y/O SUPERVISOR: </t>
    </r>
    <r>
      <rPr>
        <sz val="11"/>
        <color theme="1"/>
        <rFont val="Aptos"/>
        <family val="2"/>
      </rPr>
      <t>Nombre y cargo de la persona designada como supervisor del contrato.</t>
    </r>
  </si>
  <si>
    <t>Código:</t>
  </si>
  <si>
    <t>Versión:</t>
  </si>
  <si>
    <t>Fecha Aprobación:</t>
  </si>
  <si>
    <t xml:space="preserve"> Calificación de la información:</t>
  </si>
  <si>
    <t>Formato Certificado de Cumplimiento
Gestion Financiera</t>
  </si>
  <si>
    <t>F1_P2_F</t>
  </si>
  <si>
    <t>Pública</t>
  </si>
  <si>
    <r>
      <t xml:space="preserve">CRP (CERTIFICADO DE REGISTRO PRESUPUESTAL): </t>
    </r>
    <r>
      <rPr>
        <sz val="11"/>
        <color theme="1"/>
        <rFont val="Arial"/>
        <family val="2"/>
      </rPr>
      <t>Hace referencia al numero correspondiente al Registro Presupuestal asignado para la ejecución del contrato. Asignado por la Dirección Financiera.</t>
    </r>
  </si>
  <si>
    <t>SCOTIABANK COLPATRIA</t>
  </si>
  <si>
    <t>BANCO UN</t>
  </si>
  <si>
    <t>BANCO LULO</t>
  </si>
  <si>
    <r>
      <t>VALOR:</t>
    </r>
    <r>
      <rPr>
        <sz val="11"/>
        <color theme="1"/>
        <rFont val="Aptos"/>
        <family val="2"/>
      </rPr>
      <t xml:space="preserve"> Hace referencia al valor mesual facturado; es importante aclarar que se debe desagregar por rubro afectar en el pago.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</si>
</sst>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 #,##0.00_-;\-&quot;$&quot;\ * #,##0.00_-;_-&quot;$&quot;\ * &quot;-&quot;??_-;_-@_-"/>
    <numFmt numFmtId="43" formatCode="_-* #,##0.00_-;\-* #,##0.00_-;_-* &quot;-&quot;??_-;_-@_-"/>
    <numFmt numFmtId="164" formatCode="yyyy\-mm\-dd;@"/>
    <numFmt numFmtId="165" formatCode="_-* #,##0.00\ _p_t_a_-;\-* #,##0.00\ _p_t_a_-;_-* &quot;-&quot;\ _p_t_a_-;_-@_-"/>
    <numFmt numFmtId="166" formatCode="d\ &quot;de&quot;\ mmmm\ &quot;de&quot;\ yyyy"/>
    <numFmt numFmtId="167" formatCode="&quot;$&quot;#,##0.00"/>
    <numFmt numFmtId="168" formatCode="&quot;$&quot;#,##0"/>
    <numFmt numFmtId="169" formatCode="_-&quot;$&quot;\ * #,##0_-;\-&quot;$&quot;\ * #,##0_-;_-&quot;$&quot;\ * &quot;-&quot;??_-;_-@_-"/>
  </numFmts>
  <fonts count="25" x14ac:knownFonts="1">
    <font>
      <sz val="11"/>
      <color theme="1"/>
      <name val="Aptos Narrow"/>
      <family val="2"/>
      <scheme val="minor"/>
    </font>
    <font>
      <sz val="11"/>
      <color theme="1"/>
      <name val="Aptos Narrow"/>
      <family val="2"/>
      <scheme val="minor"/>
    </font>
    <font>
      <b/>
      <sz val="11"/>
      <color theme="1"/>
      <name val="Aptos Narrow"/>
      <family val="2"/>
      <scheme val="minor"/>
    </font>
    <font>
      <b/>
      <sz val="10"/>
      <name val="Arial"/>
      <family val="2"/>
    </font>
    <font>
      <b/>
      <sz val="11"/>
      <color theme="0"/>
      <name val="Arial"/>
      <family val="2"/>
    </font>
    <font>
      <sz val="11"/>
      <name val="Arial"/>
      <family val="2"/>
    </font>
    <font>
      <b/>
      <sz val="8"/>
      <name val="Arial"/>
      <family val="2"/>
    </font>
    <font>
      <sz val="10"/>
      <color indexed="53"/>
      <name val="Arial"/>
      <family val="2"/>
    </font>
    <font>
      <b/>
      <sz val="11"/>
      <color indexed="53"/>
      <name val="Arial"/>
      <family val="2"/>
    </font>
    <font>
      <b/>
      <sz val="10"/>
      <color theme="1"/>
      <name val="Arial"/>
      <family val="2"/>
    </font>
    <font>
      <sz val="10"/>
      <name val="Times New Roman"/>
      <family val="1"/>
    </font>
    <font>
      <b/>
      <sz val="10"/>
      <name val="Times New Roman"/>
      <family val="1"/>
    </font>
    <font>
      <b/>
      <sz val="12"/>
      <name val="Arial"/>
      <family val="2"/>
    </font>
    <font>
      <sz val="11"/>
      <color theme="1"/>
      <name val="Arial"/>
      <family val="2"/>
    </font>
    <font>
      <b/>
      <sz val="11"/>
      <color theme="1"/>
      <name val="Arial"/>
      <family val="2"/>
    </font>
    <font>
      <b/>
      <sz val="7"/>
      <color theme="1"/>
      <name val="Times New Roman"/>
      <family val="1"/>
    </font>
    <font>
      <b/>
      <u/>
      <sz val="11"/>
      <color theme="1"/>
      <name val="Arial"/>
      <family val="2"/>
    </font>
    <font>
      <b/>
      <sz val="8"/>
      <color theme="1"/>
      <name val="Arial"/>
      <family val="2"/>
    </font>
    <font>
      <sz val="15"/>
      <color rgb="FF040C28"/>
      <name val="Arial"/>
      <family val="2"/>
    </font>
    <font>
      <u/>
      <sz val="11"/>
      <color theme="1"/>
      <name val="Arial"/>
      <family val="2"/>
    </font>
    <font>
      <sz val="11"/>
      <color theme="1"/>
      <name val="Aptos"/>
      <family val="2"/>
    </font>
    <font>
      <b/>
      <sz val="11"/>
      <color theme="1"/>
      <name val="Aptos"/>
      <family val="2"/>
    </font>
    <font>
      <b/>
      <u/>
      <sz val="11"/>
      <color theme="1"/>
      <name val="Aptos"/>
      <family val="2"/>
    </font>
    <font>
      <sz val="8"/>
      <color theme="1"/>
      <name val="Arial"/>
      <family val="2"/>
    </font>
    <font>
      <sz val="10"/>
      <color theme="1"/>
      <name val="Arial"/>
      <family val="2"/>
    </font>
  </fonts>
  <fills count="4">
    <fill>
      <patternFill patternType="none"/>
    </fill>
    <fill>
      <patternFill patternType="gray125"/>
    </fill>
    <fill>
      <patternFill patternType="solid">
        <fgColor indexed="10"/>
        <bgColor indexed="64"/>
      </patternFill>
    </fill>
    <fill>
      <patternFill patternType="solid">
        <fgColor theme="5"/>
        <bgColor indexed="64"/>
      </patternFill>
    </fill>
  </fills>
  <borders count="38">
    <border>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141">
    <xf numFmtId="0" fontId="0" fillId="0" borderId="0" xfId="0"/>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2" fillId="0" borderId="0" xfId="0" applyFont="1"/>
    <xf numFmtId="0" fontId="0" fillId="0" borderId="0" xfId="0" applyAlignment="1">
      <alignment vertical="center" wrapText="1"/>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3" fillId="0" borderId="28" xfId="0" applyFont="1" applyBorder="1" applyAlignment="1">
      <alignment horizontal="justify" vertical="center"/>
    </xf>
    <xf numFmtId="0" fontId="14" fillId="0" borderId="28" xfId="0" applyFont="1" applyBorder="1" applyAlignment="1">
      <alignment horizontal="justify" vertical="center"/>
    </xf>
    <xf numFmtId="0" fontId="0" fillId="0" borderId="28" xfId="0" applyBorder="1"/>
    <xf numFmtId="0" fontId="17" fillId="0" borderId="28" xfId="0" applyFont="1" applyBorder="1" applyAlignment="1">
      <alignment horizontal="justify" vertical="center"/>
    </xf>
    <xf numFmtId="0" fontId="16" fillId="0" borderId="28" xfId="0" applyFont="1" applyBorder="1" applyAlignment="1">
      <alignment horizontal="justify" vertical="center"/>
    </xf>
    <xf numFmtId="0" fontId="16" fillId="0" borderId="28" xfId="0" applyFont="1" applyBorder="1" applyAlignment="1">
      <alignment vertical="center"/>
    </xf>
    <xf numFmtId="0" fontId="13" fillId="0" borderId="28" xfId="0" applyFont="1" applyBorder="1" applyAlignment="1">
      <alignment vertical="center"/>
    </xf>
    <xf numFmtId="0" fontId="20" fillId="0" borderId="28" xfId="0" applyFont="1" applyBorder="1" applyAlignment="1">
      <alignment vertical="center"/>
    </xf>
    <xf numFmtId="0" fontId="16" fillId="0" borderId="28" xfId="0" applyFont="1" applyBorder="1" applyAlignment="1">
      <alignment horizontal="left" vertical="center" indent="3"/>
    </xf>
    <xf numFmtId="0" fontId="13" fillId="0" borderId="28" xfId="0" applyFont="1" applyBorder="1" applyAlignment="1">
      <alignment horizontal="left" vertical="center" indent="2"/>
    </xf>
    <xf numFmtId="0" fontId="13" fillId="0" borderId="28" xfId="0" applyFont="1" applyBorder="1" applyAlignment="1">
      <alignment horizontal="left" vertical="center" indent="3"/>
    </xf>
    <xf numFmtId="0" fontId="20" fillId="0" borderId="28" xfId="0" applyFont="1" applyBorder="1" applyAlignment="1">
      <alignment horizontal="left" vertical="center" indent="7"/>
    </xf>
    <xf numFmtId="0" fontId="20" fillId="0" borderId="28" xfId="0" applyFont="1" applyBorder="1" applyAlignment="1">
      <alignment horizontal="left" vertical="center" indent="2"/>
    </xf>
    <xf numFmtId="0" fontId="14" fillId="0" borderId="28" xfId="0" applyFont="1" applyBorder="1" applyAlignment="1">
      <alignment horizontal="left" vertical="center" indent="2"/>
    </xf>
    <xf numFmtId="0" fontId="14" fillId="0" borderId="28" xfId="0" applyFont="1" applyBorder="1" applyAlignment="1">
      <alignment horizontal="left" vertical="center" indent="5"/>
    </xf>
    <xf numFmtId="0" fontId="22" fillId="0" borderId="28" xfId="0" applyFont="1" applyBorder="1" applyAlignment="1">
      <alignment vertical="center"/>
    </xf>
    <xf numFmtId="0" fontId="21" fillId="0" borderId="28" xfId="0" applyFont="1" applyBorder="1" applyAlignment="1">
      <alignment horizontal="justify" vertical="center"/>
    </xf>
    <xf numFmtId="0" fontId="22" fillId="0" borderId="28" xfId="0" applyFont="1" applyBorder="1" applyAlignment="1">
      <alignment horizontal="justify" vertical="center"/>
    </xf>
    <xf numFmtId="0" fontId="21" fillId="0" borderId="28" xfId="0" applyFont="1" applyBorder="1" applyAlignment="1">
      <alignment vertical="center"/>
    </xf>
    <xf numFmtId="0" fontId="21" fillId="0" borderId="28" xfId="0" applyFont="1" applyBorder="1" applyAlignment="1">
      <alignment horizontal="left" vertical="center" indent="5"/>
    </xf>
    <xf numFmtId="0" fontId="0" fillId="0" borderId="29" xfId="0" applyBorder="1"/>
    <xf numFmtId="0" fontId="22" fillId="0" borderId="28" xfId="0" applyFont="1" applyBorder="1" applyAlignment="1">
      <alignment vertical="center" wrapText="1"/>
    </xf>
    <xf numFmtId="0" fontId="24" fillId="0" borderId="1" xfId="0" applyFont="1" applyBorder="1" applyAlignment="1" applyProtection="1">
      <alignment horizontal="center" vertical="center" wrapText="1"/>
      <protection locked="0"/>
    </xf>
    <xf numFmtId="0" fontId="24" fillId="0" borderId="3" xfId="0" applyFont="1" applyBorder="1" applyAlignment="1" applyProtection="1">
      <alignment horizontal="center" vertical="center" wrapText="1"/>
      <protection locked="0"/>
    </xf>
    <xf numFmtId="14" fontId="24" fillId="0" borderId="3" xfId="0" applyNumberFormat="1" applyFont="1" applyBorder="1" applyAlignment="1" applyProtection="1">
      <alignment horizontal="center" vertical="center"/>
      <protection locked="0"/>
    </xf>
    <xf numFmtId="0" fontId="23" fillId="0" borderId="36" xfId="0" applyFont="1" applyBorder="1" applyAlignment="1" applyProtection="1">
      <alignment horizontal="left"/>
      <protection locked="0"/>
    </xf>
    <xf numFmtId="0" fontId="13" fillId="0" borderId="0" xfId="0" applyFont="1" applyProtection="1">
      <protection locked="0"/>
    </xf>
    <xf numFmtId="0" fontId="23" fillId="0" borderId="6" xfId="0" applyFont="1" applyBorder="1" applyAlignment="1" applyProtection="1">
      <alignment horizontal="left"/>
      <protection locked="0"/>
    </xf>
    <xf numFmtId="0" fontId="13" fillId="0" borderId="30" xfId="0" applyFont="1" applyBorder="1" applyProtection="1">
      <protection locked="0"/>
    </xf>
    <xf numFmtId="14" fontId="23" fillId="0" borderId="6" xfId="0" applyNumberFormat="1" applyFont="1" applyBorder="1" applyAlignment="1" applyProtection="1">
      <alignment horizontal="left"/>
      <protection locked="0"/>
    </xf>
    <xf numFmtId="0" fontId="13" fillId="0" borderId="18" xfId="0" applyFont="1" applyBorder="1" applyProtection="1">
      <protection locked="0"/>
    </xf>
    <xf numFmtId="0" fontId="23" fillId="0" borderId="11" xfId="0" applyFont="1" applyBorder="1" applyAlignment="1" applyProtection="1">
      <alignment horizontal="right"/>
      <protection locked="0"/>
    </xf>
    <xf numFmtId="0" fontId="23" fillId="0" borderId="12" xfId="0" applyFont="1" applyBorder="1" applyAlignment="1" applyProtection="1">
      <alignment horizontal="left"/>
      <protection locked="0"/>
    </xf>
    <xf numFmtId="0" fontId="0" fillId="0" borderId="0" xfId="0" applyAlignment="1">
      <alignment horizontal="center" vertical="center" wrapText="1"/>
    </xf>
    <xf numFmtId="0" fontId="0" fillId="0" borderId="0" xfId="0" applyProtection="1">
      <protection locked="0"/>
    </xf>
    <xf numFmtId="0" fontId="7" fillId="0" borderId="0" xfId="0" applyFont="1" applyAlignment="1">
      <alignment vertical="center" wrapText="1"/>
    </xf>
    <xf numFmtId="0" fontId="10" fillId="0" borderId="0" xfId="0" applyFont="1"/>
    <xf numFmtId="167" fontId="11" fillId="2" borderId="0" xfId="0" applyNumberFormat="1" applyFont="1" applyFill="1"/>
    <xf numFmtId="167" fontId="10" fillId="0" borderId="0" xfId="0" applyNumberFormat="1" applyFont="1"/>
    <xf numFmtId="1" fontId="10" fillId="0" borderId="0" xfId="0" applyNumberFormat="1" applyFont="1"/>
    <xf numFmtId="49" fontId="10" fillId="0" borderId="0" xfId="0" applyNumberFormat="1" applyFont="1"/>
    <xf numFmtId="168" fontId="3" fillId="2" borderId="0" xfId="0" applyNumberFormat="1" applyFont="1" applyFill="1"/>
    <xf numFmtId="167" fontId="0" fillId="0" borderId="0" xfId="0" applyNumberFormat="1"/>
    <xf numFmtId="1" fontId="0" fillId="0" borderId="0" xfId="0" applyNumberFormat="1"/>
    <xf numFmtId="49" fontId="0" fillId="0" borderId="0" xfId="0" applyNumberFormat="1"/>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pplyProtection="1">
      <alignment horizontal="center" vertical="center" wrapText="1"/>
      <protection locked="0"/>
    </xf>
    <xf numFmtId="1" fontId="0" fillId="0" borderId="3" xfId="0" applyNumberForma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14" fontId="0" fillId="0" borderId="3" xfId="0" applyNumberFormat="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6" xfId="0" applyBorder="1" applyAlignment="1">
      <alignment vertical="center" wrapText="1"/>
    </xf>
    <xf numFmtId="164" fontId="3" fillId="0" borderId="1" xfId="0" applyNumberFormat="1" applyFont="1" applyBorder="1" applyAlignment="1">
      <alignment horizontal="center" vertical="center" wrapText="1"/>
    </xf>
    <xf numFmtId="164" fontId="3" fillId="0" borderId="3" xfId="0" applyNumberFormat="1" applyFont="1" applyBorder="1" applyAlignment="1">
      <alignment horizontal="center" vertical="center" wrapText="1"/>
    </xf>
    <xf numFmtId="0" fontId="3" fillId="0" borderId="3" xfId="0" applyFont="1" applyBorder="1" applyAlignment="1">
      <alignment vertical="center" wrapText="1"/>
    </xf>
    <xf numFmtId="0" fontId="0" fillId="0" borderId="3" xfId="0" applyBorder="1" applyAlignment="1" applyProtection="1">
      <alignment vertical="center" wrapText="1"/>
      <protection locked="0"/>
    </xf>
    <xf numFmtId="0" fontId="23" fillId="0" borderId="0" xfId="0" applyFont="1" applyAlignment="1" applyProtection="1">
      <alignment horizontal="right"/>
      <protection locked="0"/>
    </xf>
    <xf numFmtId="1" fontId="24" fillId="0" borderId="3" xfId="0" applyNumberFormat="1" applyFont="1" applyBorder="1" applyAlignment="1" applyProtection="1">
      <alignment horizontal="center" vertical="center" wrapText="1"/>
      <protection locked="0"/>
    </xf>
    <xf numFmtId="49" fontId="0" fillId="0" borderId="3" xfId="0" applyNumberFormat="1" applyBorder="1" applyAlignment="1" applyProtection="1">
      <alignment horizontal="center" vertical="center" wrapText="1"/>
      <protection locked="0"/>
    </xf>
    <xf numFmtId="49" fontId="24" fillId="0" borderId="3" xfId="1" applyNumberFormat="1" applyFont="1" applyBorder="1" applyAlignment="1" applyProtection="1">
      <alignment horizontal="center" vertical="center"/>
      <protection locked="0"/>
    </xf>
    <xf numFmtId="49" fontId="24" fillId="0" borderId="3" xfId="0" applyNumberFormat="1" applyFont="1" applyBorder="1" applyAlignment="1" applyProtection="1">
      <alignment horizontal="center" vertical="center" wrapText="1"/>
      <protection locked="0"/>
    </xf>
    <xf numFmtId="49" fontId="24" fillId="0" borderId="3" xfId="0" applyNumberFormat="1" applyFont="1" applyBorder="1" applyAlignment="1" applyProtection="1">
      <alignment horizontal="center" vertical="center"/>
      <protection locked="0"/>
    </xf>
    <xf numFmtId="0" fontId="13" fillId="0" borderId="32" xfId="0" applyFont="1" applyBorder="1" applyAlignment="1" applyProtection="1">
      <alignment horizontal="center"/>
      <protection locked="0"/>
    </xf>
    <xf numFmtId="0" fontId="13" fillId="0" borderId="37" xfId="0" applyFont="1" applyBorder="1" applyAlignment="1" applyProtection="1">
      <alignment horizontal="center"/>
      <protection locked="0"/>
    </xf>
    <xf numFmtId="0" fontId="13" fillId="0" borderId="15" xfId="0" applyFont="1" applyBorder="1" applyAlignment="1" applyProtection="1">
      <alignment horizontal="center"/>
      <protection locked="0"/>
    </xf>
    <xf numFmtId="0" fontId="23" fillId="0" borderId="33" xfId="0" applyFont="1" applyBorder="1" applyAlignment="1" applyProtection="1">
      <alignment horizontal="right"/>
      <protection locked="0"/>
    </xf>
    <xf numFmtId="0" fontId="23" fillId="0" borderId="34" xfId="0" applyFont="1" applyBorder="1" applyAlignment="1" applyProtection="1">
      <alignment horizontal="right"/>
      <protection locked="0"/>
    </xf>
    <xf numFmtId="0" fontId="23" fillId="0" borderId="30" xfId="0" applyFont="1" applyBorder="1" applyAlignment="1" applyProtection="1">
      <alignment horizontal="right"/>
      <protection locked="0"/>
    </xf>
    <xf numFmtId="0" fontId="23" fillId="0" borderId="0" xfId="0" applyFont="1" applyAlignment="1" applyProtection="1">
      <alignment horizontal="right"/>
      <protection locked="0"/>
    </xf>
    <xf numFmtId="0" fontId="24" fillId="0" borderId="33" xfId="0" applyFont="1" applyBorder="1" applyAlignment="1" applyProtection="1">
      <alignment horizontal="center" vertical="center" wrapText="1"/>
      <protection locked="0"/>
    </xf>
    <xf numFmtId="0" fontId="24" fillId="0" borderId="34" xfId="0" applyFont="1" applyBorder="1" applyAlignment="1" applyProtection="1">
      <alignment horizontal="center" vertical="center" wrapText="1"/>
      <protection locked="0"/>
    </xf>
    <xf numFmtId="0" fontId="24" fillId="0" borderId="35" xfId="0" applyFont="1" applyBorder="1" applyAlignment="1" applyProtection="1">
      <alignment horizontal="center" vertical="center" wrapText="1"/>
      <protection locked="0"/>
    </xf>
    <xf numFmtId="0" fontId="24" fillId="0" borderId="30" xfId="0" applyFont="1" applyBorder="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0" fontId="24" fillId="0" borderId="31" xfId="0" applyFont="1" applyBorder="1" applyAlignment="1" applyProtection="1">
      <alignment horizontal="center" vertical="center" wrapText="1"/>
      <protection locked="0"/>
    </xf>
    <xf numFmtId="0" fontId="24" fillId="0" borderId="18" xfId="0" applyFont="1" applyBorder="1" applyAlignment="1" applyProtection="1">
      <alignment horizontal="center" vertical="center" wrapText="1"/>
      <protection locked="0"/>
    </xf>
    <xf numFmtId="0" fontId="24" fillId="0" borderId="11" xfId="0" applyFont="1" applyBorder="1" applyAlignment="1" applyProtection="1">
      <alignment horizontal="center" vertical="center" wrapText="1"/>
      <protection locked="0"/>
    </xf>
    <xf numFmtId="0" fontId="24" fillId="0" borderId="19"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169" fontId="9" fillId="0" borderId="3" xfId="2" applyNumberFormat="1" applyFont="1" applyBorder="1" applyAlignment="1" applyProtection="1">
      <alignment horizontal="center" vertical="center" wrapText="1"/>
      <protection locked="0"/>
    </xf>
    <xf numFmtId="169" fontId="9" fillId="0" borderId="4" xfId="2" applyNumberFormat="1" applyFont="1" applyBorder="1" applyAlignment="1" applyProtection="1">
      <alignment horizontal="center" vertical="center" wrapText="1"/>
      <protection locked="0"/>
    </xf>
    <xf numFmtId="0" fontId="4" fillId="3" borderId="1"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0" fillId="0" borderId="2" xfId="0"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166" fontId="9" fillId="0" borderId="2" xfId="0" applyNumberFormat="1" applyFont="1" applyBorder="1" applyAlignment="1" applyProtection="1">
      <alignment horizontal="center" vertical="center" wrapText="1"/>
      <protection locked="0"/>
    </xf>
    <xf numFmtId="166" fontId="9" fillId="0" borderId="17" xfId="0" applyNumberFormat="1" applyFont="1" applyBorder="1" applyAlignment="1" applyProtection="1">
      <alignment horizontal="center" vertical="center" wrapText="1"/>
      <protection locked="0"/>
    </xf>
    <xf numFmtId="166" fontId="9" fillId="0" borderId="21" xfId="0" applyNumberFormat="1"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0" borderId="21" xfId="0" applyFont="1" applyBorder="1" applyAlignment="1" applyProtection="1">
      <alignment horizontal="center" vertical="center" wrapText="1"/>
      <protection locked="0"/>
    </xf>
    <xf numFmtId="169" fontId="3" fillId="0" borderId="3" xfId="2" applyNumberFormat="1" applyFont="1" applyBorder="1" applyAlignment="1" applyProtection="1">
      <alignment horizontal="right" vertical="center" wrapText="1"/>
      <protection locked="0"/>
    </xf>
    <xf numFmtId="169" fontId="3" fillId="0" borderId="4" xfId="2" applyNumberFormat="1" applyFont="1" applyBorder="1" applyAlignment="1" applyProtection="1">
      <alignment horizontal="right" vertical="center" wrapText="1"/>
      <protection locked="0"/>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2" fillId="0" borderId="2"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 xfId="0" applyFont="1" applyBorder="1" applyAlignment="1">
      <alignment horizontal="left" vertical="center" wrapText="1"/>
    </xf>
    <xf numFmtId="0" fontId="6" fillId="0" borderId="3" xfId="0" applyFont="1" applyBorder="1" applyAlignment="1">
      <alignment horizontal="left" vertical="center" wrapText="1"/>
    </xf>
    <xf numFmtId="0" fontId="0" fillId="0" borderId="24"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26" xfId="0" applyBorder="1" applyAlignment="1" applyProtection="1">
      <alignment horizontal="center" vertical="center" wrapText="1"/>
      <protection locked="0"/>
    </xf>
    <xf numFmtId="0" fontId="3" fillId="0" borderId="20"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0" borderId="21" xfId="0" applyFont="1" applyBorder="1" applyAlignment="1" applyProtection="1">
      <alignment horizontal="left" vertical="center" wrapText="1"/>
      <protection locked="0"/>
    </xf>
    <xf numFmtId="165" fontId="8" fillId="0" borderId="7" xfId="0" applyNumberFormat="1" applyFont="1" applyBorder="1" applyAlignment="1">
      <alignment horizontal="center" vertical="center" wrapText="1"/>
    </xf>
    <xf numFmtId="165" fontId="8" fillId="0" borderId="8" xfId="0" applyNumberFormat="1" applyFont="1" applyBorder="1" applyAlignment="1">
      <alignment horizontal="center" vertical="center" wrapText="1"/>
    </xf>
    <xf numFmtId="165" fontId="8" fillId="0" borderId="9" xfId="0" applyNumberFormat="1" applyFont="1" applyBorder="1" applyAlignment="1">
      <alignment horizontal="center" vertical="center" wrapText="1"/>
    </xf>
    <xf numFmtId="165" fontId="8" fillId="0" borderId="10" xfId="0" applyNumberFormat="1" applyFont="1" applyBorder="1" applyAlignment="1">
      <alignment horizontal="center" vertical="center" wrapText="1"/>
    </xf>
    <xf numFmtId="165" fontId="8" fillId="0" borderId="11" xfId="0" applyNumberFormat="1" applyFont="1" applyBorder="1" applyAlignment="1">
      <alignment horizontal="center" vertical="center" wrapText="1"/>
    </xf>
    <xf numFmtId="165" fontId="8" fillId="0" borderId="12"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2" fillId="0" borderId="3" xfId="0" applyFont="1" applyBorder="1" applyAlignment="1">
      <alignment horizontal="center" vertical="center" wrapText="1"/>
    </xf>
  </cellXfs>
  <cellStyles count="5">
    <cellStyle name="Millares" xfId="1" builtinId="3"/>
    <cellStyle name="Millares 2" xfId="3" xr:uid="{C53405F0-984D-4881-BA2D-5986E039BEB2}"/>
    <cellStyle name="Moneda" xfId="2" builtinId="4"/>
    <cellStyle name="Moneda 2" xfId="4" xr:uid="{060218D8-3C41-459A-AA86-EEC9E7AB85B2}"/>
    <cellStyle name="Normal" xfId="0" builtinId="0"/>
  </cellStyles>
  <dxfs count="1">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87313</xdr:colOff>
      <xdr:row>1</xdr:row>
      <xdr:rowOff>0</xdr:rowOff>
    </xdr:from>
    <xdr:to>
      <xdr:col>0</xdr:col>
      <xdr:colOff>1270000</xdr:colOff>
      <xdr:row>2</xdr:row>
      <xdr:rowOff>153763</xdr:rowOff>
    </xdr:to>
    <xdr:pic>
      <xdr:nvPicPr>
        <xdr:cNvPr id="2" name="Imagen 9">
          <a:extLst>
            <a:ext uri="{FF2B5EF4-FFF2-40B4-BE49-F238E27FC236}">
              <a16:creationId xmlns:a16="http://schemas.microsoft.com/office/drawing/2014/main" id="{FD3FF1F7-82C2-44F1-8BC6-70F679E740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313" y="190500"/>
          <a:ext cx="1182687" cy="3442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2095500</xdr:colOff>
      <xdr:row>90</xdr:row>
      <xdr:rowOff>85725</xdr:rowOff>
    </xdr:from>
    <xdr:to>
      <xdr:col>6</xdr:col>
      <xdr:colOff>0</xdr:colOff>
      <xdr:row>90</xdr:row>
      <xdr:rowOff>85725</xdr:rowOff>
    </xdr:to>
    <xdr:sp macro="" textlink="">
      <xdr:nvSpPr>
        <xdr:cNvPr id="3" name="Line 2">
          <a:extLst>
            <a:ext uri="{FF2B5EF4-FFF2-40B4-BE49-F238E27FC236}">
              <a16:creationId xmlns:a16="http://schemas.microsoft.com/office/drawing/2014/main" id="{3E92DE08-FEAF-449A-8B1C-52C5E6636643}"/>
            </a:ext>
          </a:extLst>
        </xdr:cNvPr>
        <xdr:cNvSpPr>
          <a:spLocks noChangeShapeType="1"/>
        </xdr:cNvSpPr>
      </xdr:nvSpPr>
      <xdr:spPr bwMode="auto">
        <a:xfrm flipV="1">
          <a:off x="9324975" y="18183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2095500</xdr:colOff>
      <xdr:row>90</xdr:row>
      <xdr:rowOff>85725</xdr:rowOff>
    </xdr:from>
    <xdr:to>
      <xdr:col>6</xdr:col>
      <xdr:colOff>0</xdr:colOff>
      <xdr:row>90</xdr:row>
      <xdr:rowOff>85725</xdr:rowOff>
    </xdr:to>
    <xdr:sp macro="" textlink="">
      <xdr:nvSpPr>
        <xdr:cNvPr id="4" name="Line 3">
          <a:extLst>
            <a:ext uri="{FF2B5EF4-FFF2-40B4-BE49-F238E27FC236}">
              <a16:creationId xmlns:a16="http://schemas.microsoft.com/office/drawing/2014/main" id="{E04BAC0A-86F4-4136-9520-48284F1C9C10}"/>
            </a:ext>
          </a:extLst>
        </xdr:cNvPr>
        <xdr:cNvSpPr>
          <a:spLocks noChangeShapeType="1"/>
        </xdr:cNvSpPr>
      </xdr:nvSpPr>
      <xdr:spPr bwMode="auto">
        <a:xfrm flipV="1">
          <a:off x="9324975" y="18183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2095500</xdr:colOff>
      <xdr:row>91</xdr:row>
      <xdr:rowOff>85725</xdr:rowOff>
    </xdr:from>
    <xdr:to>
      <xdr:col>4</xdr:col>
      <xdr:colOff>0</xdr:colOff>
      <xdr:row>91</xdr:row>
      <xdr:rowOff>85725</xdr:rowOff>
    </xdr:to>
    <xdr:sp macro="" textlink="">
      <xdr:nvSpPr>
        <xdr:cNvPr id="5" name="Line 2">
          <a:extLst>
            <a:ext uri="{FF2B5EF4-FFF2-40B4-BE49-F238E27FC236}">
              <a16:creationId xmlns:a16="http://schemas.microsoft.com/office/drawing/2014/main" id="{85FF1561-CD1C-4F1E-9E3C-0D612D22F42B}"/>
            </a:ext>
          </a:extLst>
        </xdr:cNvPr>
        <xdr:cNvSpPr>
          <a:spLocks noChangeShapeType="1"/>
        </xdr:cNvSpPr>
      </xdr:nvSpPr>
      <xdr:spPr bwMode="auto">
        <a:xfrm flipV="1">
          <a:off x="6829425" y="18345150"/>
          <a:ext cx="466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2095500</xdr:colOff>
      <xdr:row>91</xdr:row>
      <xdr:rowOff>85725</xdr:rowOff>
    </xdr:from>
    <xdr:to>
      <xdr:col>4</xdr:col>
      <xdr:colOff>0</xdr:colOff>
      <xdr:row>91</xdr:row>
      <xdr:rowOff>85725</xdr:rowOff>
    </xdr:to>
    <xdr:sp macro="" textlink="">
      <xdr:nvSpPr>
        <xdr:cNvPr id="6" name="Line 3">
          <a:extLst>
            <a:ext uri="{FF2B5EF4-FFF2-40B4-BE49-F238E27FC236}">
              <a16:creationId xmlns:a16="http://schemas.microsoft.com/office/drawing/2014/main" id="{6F30E1A2-DDE7-40AC-BC28-858754FF9669}"/>
            </a:ext>
          </a:extLst>
        </xdr:cNvPr>
        <xdr:cNvSpPr>
          <a:spLocks noChangeShapeType="1"/>
        </xdr:cNvSpPr>
      </xdr:nvSpPr>
      <xdr:spPr bwMode="auto">
        <a:xfrm flipV="1">
          <a:off x="6829425" y="18345150"/>
          <a:ext cx="466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2095500</xdr:colOff>
      <xdr:row>90</xdr:row>
      <xdr:rowOff>85725</xdr:rowOff>
    </xdr:from>
    <xdr:to>
      <xdr:col>6</xdr:col>
      <xdr:colOff>0</xdr:colOff>
      <xdr:row>90</xdr:row>
      <xdr:rowOff>85725</xdr:rowOff>
    </xdr:to>
    <xdr:sp macro="" textlink="">
      <xdr:nvSpPr>
        <xdr:cNvPr id="7" name="Line 2">
          <a:extLst>
            <a:ext uri="{FF2B5EF4-FFF2-40B4-BE49-F238E27FC236}">
              <a16:creationId xmlns:a16="http://schemas.microsoft.com/office/drawing/2014/main" id="{81E38E5D-E374-45BD-9A85-F6E81D46417F}"/>
            </a:ext>
          </a:extLst>
        </xdr:cNvPr>
        <xdr:cNvSpPr>
          <a:spLocks noChangeShapeType="1"/>
        </xdr:cNvSpPr>
      </xdr:nvSpPr>
      <xdr:spPr bwMode="auto">
        <a:xfrm flipV="1">
          <a:off x="9324975" y="18183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2095500</xdr:colOff>
      <xdr:row>90</xdr:row>
      <xdr:rowOff>85725</xdr:rowOff>
    </xdr:from>
    <xdr:to>
      <xdr:col>6</xdr:col>
      <xdr:colOff>0</xdr:colOff>
      <xdr:row>90</xdr:row>
      <xdr:rowOff>85725</xdr:rowOff>
    </xdr:to>
    <xdr:sp macro="" textlink="">
      <xdr:nvSpPr>
        <xdr:cNvPr id="8" name="Line 3">
          <a:extLst>
            <a:ext uri="{FF2B5EF4-FFF2-40B4-BE49-F238E27FC236}">
              <a16:creationId xmlns:a16="http://schemas.microsoft.com/office/drawing/2014/main" id="{782B29A5-4A96-4D4F-B3E6-7A21F5EDA407}"/>
            </a:ext>
          </a:extLst>
        </xdr:cNvPr>
        <xdr:cNvSpPr>
          <a:spLocks noChangeShapeType="1"/>
        </xdr:cNvSpPr>
      </xdr:nvSpPr>
      <xdr:spPr bwMode="auto">
        <a:xfrm flipV="1">
          <a:off x="9324975" y="18183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2095500</xdr:colOff>
      <xdr:row>91</xdr:row>
      <xdr:rowOff>85725</xdr:rowOff>
    </xdr:from>
    <xdr:to>
      <xdr:col>4</xdr:col>
      <xdr:colOff>0</xdr:colOff>
      <xdr:row>91</xdr:row>
      <xdr:rowOff>85725</xdr:rowOff>
    </xdr:to>
    <xdr:sp macro="" textlink="">
      <xdr:nvSpPr>
        <xdr:cNvPr id="9" name="Line 2">
          <a:extLst>
            <a:ext uri="{FF2B5EF4-FFF2-40B4-BE49-F238E27FC236}">
              <a16:creationId xmlns:a16="http://schemas.microsoft.com/office/drawing/2014/main" id="{E2A13711-5AAB-4EDB-BE90-2A9EC3659F62}"/>
            </a:ext>
          </a:extLst>
        </xdr:cNvPr>
        <xdr:cNvSpPr>
          <a:spLocks noChangeShapeType="1"/>
        </xdr:cNvSpPr>
      </xdr:nvSpPr>
      <xdr:spPr bwMode="auto">
        <a:xfrm flipV="1">
          <a:off x="6829425" y="18345150"/>
          <a:ext cx="466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2095500</xdr:colOff>
      <xdr:row>91</xdr:row>
      <xdr:rowOff>85725</xdr:rowOff>
    </xdr:from>
    <xdr:to>
      <xdr:col>4</xdr:col>
      <xdr:colOff>0</xdr:colOff>
      <xdr:row>91</xdr:row>
      <xdr:rowOff>85725</xdr:rowOff>
    </xdr:to>
    <xdr:sp macro="" textlink="">
      <xdr:nvSpPr>
        <xdr:cNvPr id="10" name="Line 3">
          <a:extLst>
            <a:ext uri="{FF2B5EF4-FFF2-40B4-BE49-F238E27FC236}">
              <a16:creationId xmlns:a16="http://schemas.microsoft.com/office/drawing/2014/main" id="{9B83C450-33A1-4C5E-91B0-8D25029A10C3}"/>
            </a:ext>
          </a:extLst>
        </xdr:cNvPr>
        <xdr:cNvSpPr>
          <a:spLocks noChangeShapeType="1"/>
        </xdr:cNvSpPr>
      </xdr:nvSpPr>
      <xdr:spPr bwMode="auto">
        <a:xfrm flipV="1">
          <a:off x="6829425" y="18345150"/>
          <a:ext cx="466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37</xdr:row>
      <xdr:rowOff>85725</xdr:rowOff>
    </xdr:from>
    <xdr:to>
      <xdr:col>0</xdr:col>
      <xdr:colOff>1962150</xdr:colOff>
      <xdr:row>45</xdr:row>
      <xdr:rowOff>28575</xdr:rowOff>
    </xdr:to>
    <xdr:pic>
      <xdr:nvPicPr>
        <xdr:cNvPr id="15" name="Imagen 14" descr="Interfaz de usuario gráfica, Texto, Aplicación&#10;&#10;Descripción generada automáticamente">
          <a:extLst>
            <a:ext uri="{FF2B5EF4-FFF2-40B4-BE49-F238E27FC236}">
              <a16:creationId xmlns:a16="http://schemas.microsoft.com/office/drawing/2014/main" id="{8B4D1258-D273-5529-0F57-B94453A7A3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7353300"/>
          <a:ext cx="1885950" cy="1466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66</xdr:row>
      <xdr:rowOff>1</xdr:rowOff>
    </xdr:from>
    <xdr:to>
      <xdr:col>0</xdr:col>
      <xdr:colOff>6305550</xdr:colOff>
      <xdr:row>72</xdr:row>
      <xdr:rowOff>133351</xdr:rowOff>
    </xdr:to>
    <xdr:pic>
      <xdr:nvPicPr>
        <xdr:cNvPr id="16" name="Imagen 15" descr="Tabla&#10;&#10;Descripción generada automáticamente">
          <a:extLst>
            <a:ext uri="{FF2B5EF4-FFF2-40B4-BE49-F238E27FC236}">
              <a16:creationId xmlns:a16="http://schemas.microsoft.com/office/drawing/2014/main" id="{0C4218C8-D006-1218-C437-1A60E43CC1C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2792076"/>
          <a:ext cx="6305550" cy="1276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142875</xdr:colOff>
      <xdr:row>79</xdr:row>
      <xdr:rowOff>76200</xdr:rowOff>
    </xdr:from>
    <xdr:to>
      <xdr:col>0</xdr:col>
      <xdr:colOff>6166616</xdr:colOff>
      <xdr:row>93</xdr:row>
      <xdr:rowOff>76200</xdr:rowOff>
    </xdr:to>
    <xdr:pic>
      <xdr:nvPicPr>
        <xdr:cNvPr id="17" name="Imagen 761838428">
          <a:extLst>
            <a:ext uri="{FF2B5EF4-FFF2-40B4-BE49-F238E27FC236}">
              <a16:creationId xmlns:a16="http://schemas.microsoft.com/office/drawing/2014/main" id="{C084D7EC-F7D2-8114-E2FA-E73D7A27615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2875" y="15535275"/>
          <a:ext cx="6023741" cy="2667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101</xdr:row>
      <xdr:rowOff>161924</xdr:rowOff>
    </xdr:from>
    <xdr:to>
      <xdr:col>0</xdr:col>
      <xdr:colOff>5353050</xdr:colOff>
      <xdr:row>124</xdr:row>
      <xdr:rowOff>152400</xdr:rowOff>
    </xdr:to>
    <xdr:pic>
      <xdr:nvPicPr>
        <xdr:cNvPr id="18" name="Imagen 97542802">
          <a:extLst>
            <a:ext uri="{FF2B5EF4-FFF2-40B4-BE49-F238E27FC236}">
              <a16:creationId xmlns:a16="http://schemas.microsoft.com/office/drawing/2014/main" id="{11016EF4-0BAE-C086-F406-31FB756DB2A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20364449"/>
          <a:ext cx="5353050" cy="43719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85724</xdr:colOff>
      <xdr:row>127</xdr:row>
      <xdr:rowOff>85725</xdr:rowOff>
    </xdr:from>
    <xdr:to>
      <xdr:col>0</xdr:col>
      <xdr:colOff>6076949</xdr:colOff>
      <xdr:row>149</xdr:row>
      <xdr:rowOff>123825</xdr:rowOff>
    </xdr:to>
    <xdr:pic>
      <xdr:nvPicPr>
        <xdr:cNvPr id="19" name="Imagen 1623393960">
          <a:extLst>
            <a:ext uri="{FF2B5EF4-FFF2-40B4-BE49-F238E27FC236}">
              <a16:creationId xmlns:a16="http://schemas.microsoft.com/office/drawing/2014/main" id="{D0532B2C-60C5-1D39-4F2E-ACBCBF0000E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5724" y="25422225"/>
          <a:ext cx="5991225" cy="4229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85724</xdr:colOff>
      <xdr:row>153</xdr:row>
      <xdr:rowOff>85724</xdr:rowOff>
    </xdr:from>
    <xdr:to>
      <xdr:col>0</xdr:col>
      <xdr:colOff>6266118</xdr:colOff>
      <xdr:row>170</xdr:row>
      <xdr:rowOff>19049</xdr:rowOff>
    </xdr:to>
    <xdr:pic>
      <xdr:nvPicPr>
        <xdr:cNvPr id="20" name="Imagen 19">
          <a:extLst>
            <a:ext uri="{FF2B5EF4-FFF2-40B4-BE49-F238E27FC236}">
              <a16:creationId xmlns:a16="http://schemas.microsoft.com/office/drawing/2014/main" id="{F009A614-91E4-D7A4-EA91-96C75EF60506}"/>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5724" y="30375224"/>
          <a:ext cx="6180394" cy="3171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47625</xdr:colOff>
      <xdr:row>174</xdr:row>
      <xdr:rowOff>66676</xdr:rowOff>
    </xdr:from>
    <xdr:to>
      <xdr:col>0</xdr:col>
      <xdr:colOff>6353175</xdr:colOff>
      <xdr:row>189</xdr:row>
      <xdr:rowOff>47626</xdr:rowOff>
    </xdr:to>
    <xdr:pic>
      <xdr:nvPicPr>
        <xdr:cNvPr id="21" name="Imagen 20">
          <a:extLst>
            <a:ext uri="{FF2B5EF4-FFF2-40B4-BE49-F238E27FC236}">
              <a16:creationId xmlns:a16="http://schemas.microsoft.com/office/drawing/2014/main" id="{5886CCBD-EEE2-BB3E-A3C7-D0949BF3FC18}"/>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7625" y="34356676"/>
          <a:ext cx="6305550" cy="2838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647700</xdr:colOff>
      <xdr:row>191</xdr:row>
      <xdr:rowOff>180976</xdr:rowOff>
    </xdr:from>
    <xdr:to>
      <xdr:col>0</xdr:col>
      <xdr:colOff>5829300</xdr:colOff>
      <xdr:row>212</xdr:row>
      <xdr:rowOff>142876</xdr:rowOff>
    </xdr:to>
    <xdr:pic>
      <xdr:nvPicPr>
        <xdr:cNvPr id="22" name="Imagen 21">
          <a:extLst>
            <a:ext uri="{FF2B5EF4-FFF2-40B4-BE49-F238E27FC236}">
              <a16:creationId xmlns:a16="http://schemas.microsoft.com/office/drawing/2014/main" id="{C078175F-4FAE-E4CE-DE6E-E3AB9D8583E8}"/>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47700" y="37766626"/>
          <a:ext cx="5181600" cy="396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152400</xdr:colOff>
      <xdr:row>216</xdr:row>
      <xdr:rowOff>123827</xdr:rowOff>
    </xdr:from>
    <xdr:to>
      <xdr:col>0</xdr:col>
      <xdr:colOff>6457950</xdr:colOff>
      <xdr:row>233</xdr:row>
      <xdr:rowOff>47625</xdr:rowOff>
    </xdr:to>
    <xdr:pic>
      <xdr:nvPicPr>
        <xdr:cNvPr id="23" name="Imagen 1" descr="Interfaz de usuario gráfica, Texto, Aplicación, Correo electrónico&#10;&#10;Descripción generada automáticamente">
          <a:extLst>
            <a:ext uri="{FF2B5EF4-FFF2-40B4-BE49-F238E27FC236}">
              <a16:creationId xmlns:a16="http://schemas.microsoft.com/office/drawing/2014/main" id="{2BEF7A58-CA48-A67D-3215-DC9260D22C7F}"/>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52400" y="42471977"/>
          <a:ext cx="6305550" cy="31622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180975</xdr:colOff>
      <xdr:row>8</xdr:row>
      <xdr:rowOff>38101</xdr:rowOff>
    </xdr:from>
    <xdr:to>
      <xdr:col>0</xdr:col>
      <xdr:colOff>4601639</xdr:colOff>
      <xdr:row>15</xdr:row>
      <xdr:rowOff>19051</xdr:rowOff>
    </xdr:to>
    <xdr:pic>
      <xdr:nvPicPr>
        <xdr:cNvPr id="24" name="Imagen 1" descr="Tabla&#10;&#10;Descripción generada automáticamente">
          <a:extLst>
            <a:ext uri="{FF2B5EF4-FFF2-40B4-BE49-F238E27FC236}">
              <a16:creationId xmlns:a16="http://schemas.microsoft.com/office/drawing/2014/main" id="{052C9B9D-738F-6CDC-AA59-D2AD62D56338}"/>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80975" y="1733551"/>
          <a:ext cx="4420664" cy="1314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3733800</xdr:colOff>
      <xdr:row>20</xdr:row>
      <xdr:rowOff>28575</xdr:rowOff>
    </xdr:from>
    <xdr:to>
      <xdr:col>0</xdr:col>
      <xdr:colOff>4743450</xdr:colOff>
      <xdr:row>25</xdr:row>
      <xdr:rowOff>47625</xdr:rowOff>
    </xdr:to>
    <xdr:pic>
      <xdr:nvPicPr>
        <xdr:cNvPr id="25" name="Imagen 24" descr="Tabla&#10;&#10;Descripción generada automáticamente con confianza media">
          <a:extLst>
            <a:ext uri="{FF2B5EF4-FFF2-40B4-BE49-F238E27FC236}">
              <a16:creationId xmlns:a16="http://schemas.microsoft.com/office/drawing/2014/main" id="{2185F754-7D70-AD40-F49D-F4A3F68BC4F2}"/>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3733800" y="4010025"/>
          <a:ext cx="1009650" cy="1019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428625</xdr:colOff>
      <xdr:row>47</xdr:row>
      <xdr:rowOff>47626</xdr:rowOff>
    </xdr:from>
    <xdr:to>
      <xdr:col>0</xdr:col>
      <xdr:colOff>1447800</xdr:colOff>
      <xdr:row>51</xdr:row>
      <xdr:rowOff>91736</xdr:rowOff>
    </xdr:to>
    <xdr:pic>
      <xdr:nvPicPr>
        <xdr:cNvPr id="26" name="Imagen 25" descr="Tabla&#10;&#10;Descripción generada automáticamente con confianza media">
          <a:extLst>
            <a:ext uri="{FF2B5EF4-FFF2-40B4-BE49-F238E27FC236}">
              <a16:creationId xmlns:a16="http://schemas.microsoft.com/office/drawing/2014/main" id="{52D981E2-22EC-DD91-B186-9440C9D2A22F}"/>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428625" y="9220201"/>
          <a:ext cx="1019175" cy="8061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219075</xdr:colOff>
      <xdr:row>74</xdr:row>
      <xdr:rowOff>38100</xdr:rowOff>
    </xdr:from>
    <xdr:to>
      <xdr:col>0</xdr:col>
      <xdr:colOff>1101461</xdr:colOff>
      <xdr:row>77</xdr:row>
      <xdr:rowOff>190499</xdr:rowOff>
    </xdr:to>
    <xdr:pic>
      <xdr:nvPicPr>
        <xdr:cNvPr id="27" name="Imagen 26" descr="Imagen que contiene Tabla&#10;&#10;Descripción generada automáticamente">
          <a:extLst>
            <a:ext uri="{FF2B5EF4-FFF2-40B4-BE49-F238E27FC236}">
              <a16:creationId xmlns:a16="http://schemas.microsoft.com/office/drawing/2014/main" id="{EC2B8AD4-B750-885E-4637-1AACC2A51B99}"/>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19075" y="14354175"/>
          <a:ext cx="882386" cy="723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Flor Angela Blanco Valero" id="{13A1F4C1-9E7D-4E79-9FFB-8C0C5CC6CF8E}" userId="S::fblanco@agenciaatenea.gov.co::170291d2-669d-4f5b-8c9c-37158d30bfec"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6" dT="2024-06-27T18:37:07.13" personId="{13A1F4C1-9E7D-4E79-9FFB-8C0C5CC6CF8E}" id="{B9C012FB-5291-4611-936F-8C6890B998EC}">
    <text>Ver instrucciones de diligenciamiento en la hoja "INTRUCCIONES"</text>
  </threadedComment>
  <threadedComment ref="I29" dT="2024-05-22T20:19:17.33" personId="{13A1F4C1-9E7D-4E79-9FFB-8C0C5CC6CF8E}" id="{CF126663-5A99-432F-AE04-F3B238E3B808}">
    <text>Valor total de facturas</text>
  </threadedComment>
  <threadedComment ref="A30" dT="2024-05-22T20:20:44.13" personId="{13A1F4C1-9E7D-4E79-9FFB-8C0C5CC6CF8E}" id="{31785CC7-90D9-4C1A-8917-900E08B042B9}">
    <text>Es importante revisar que el valor total de facturas y valor total de la afectación total de la factura sean iguales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880C8-B57C-45E0-9CCC-D0C7E19CBFB3}">
  <sheetPr codeName="Hoja1">
    <pageSetUpPr fitToPage="1"/>
  </sheetPr>
  <dimension ref="A1:JB695"/>
  <sheetViews>
    <sheetView showGridLines="0" tabSelected="1" zoomScale="80" zoomScaleNormal="80" workbookViewId="0">
      <selection activeCell="A6" sqref="A6:J6"/>
    </sheetView>
  </sheetViews>
  <sheetFormatPr baseColWidth="10" defaultColWidth="0" defaultRowHeight="15" zeroHeight="1" x14ac:dyDescent="0.25"/>
  <cols>
    <col min="1" max="1" width="19.42578125" style="4" customWidth="1"/>
    <col min="2" max="2" width="27.7109375" style="4" customWidth="1"/>
    <col min="3" max="3" width="27.28515625" style="4" customWidth="1"/>
    <col min="4" max="4" width="24.7109375" style="4" customWidth="1"/>
    <col min="5" max="5" width="18.7109375" style="4" customWidth="1"/>
    <col min="6" max="6" width="27.7109375" style="4" customWidth="1"/>
    <col min="7" max="7" width="28.7109375" style="4" customWidth="1"/>
    <col min="8" max="8" width="18.28515625" style="4" customWidth="1"/>
    <col min="9" max="9" width="14.28515625" style="4" customWidth="1"/>
    <col min="10" max="10" width="12.140625" style="4" bestFit="1" customWidth="1"/>
    <col min="11" max="11" width="3" style="4" customWidth="1"/>
    <col min="12" max="12" width="4.140625" style="4" hidden="1" customWidth="1"/>
    <col min="13" max="13" width="31.140625" style="4" hidden="1" customWidth="1"/>
    <col min="14" max="14" width="21.7109375" style="4" hidden="1" customWidth="1"/>
    <col min="15" max="15" width="2.42578125" style="4" hidden="1" customWidth="1"/>
    <col min="16" max="16" width="2.28515625" style="4" hidden="1" customWidth="1"/>
    <col min="17" max="16384" width="9.140625" style="4" hidden="1"/>
  </cols>
  <sheetData>
    <row r="1" spans="1:262" s="33" customFormat="1" ht="15" customHeight="1" x14ac:dyDescent="0.2">
      <c r="A1" s="71"/>
      <c r="B1" s="78" t="s">
        <v>390</v>
      </c>
      <c r="C1" s="79"/>
      <c r="D1" s="79"/>
      <c r="E1" s="79"/>
      <c r="F1" s="79"/>
      <c r="G1" s="80"/>
      <c r="H1" s="74" t="s">
        <v>386</v>
      </c>
      <c r="I1" s="75"/>
      <c r="J1" s="32" t="s">
        <v>391</v>
      </c>
    </row>
    <row r="2" spans="1:262" s="33" customFormat="1" ht="15" customHeight="1" x14ac:dyDescent="0.2">
      <c r="A2" s="72"/>
      <c r="B2" s="81"/>
      <c r="C2" s="82"/>
      <c r="D2" s="82"/>
      <c r="E2" s="82"/>
      <c r="F2" s="82"/>
      <c r="G2" s="83"/>
      <c r="H2" s="76" t="s">
        <v>387</v>
      </c>
      <c r="I2" s="77"/>
      <c r="J2" s="34">
        <v>3</v>
      </c>
    </row>
    <row r="3" spans="1:262" s="33" customFormat="1" ht="14.25" x14ac:dyDescent="0.2">
      <c r="A3" s="72"/>
      <c r="B3" s="81"/>
      <c r="C3" s="82"/>
      <c r="D3" s="82"/>
      <c r="E3" s="82"/>
      <c r="F3" s="82"/>
      <c r="G3" s="83"/>
      <c r="H3" s="35"/>
      <c r="I3" s="65" t="s">
        <v>388</v>
      </c>
      <c r="J3" s="36">
        <v>45462</v>
      </c>
    </row>
    <row r="4" spans="1:262" s="33" customFormat="1" ht="14.25" x14ac:dyDescent="0.2">
      <c r="A4" s="73"/>
      <c r="B4" s="84"/>
      <c r="C4" s="85"/>
      <c r="D4" s="85"/>
      <c r="E4" s="85"/>
      <c r="F4" s="85"/>
      <c r="G4" s="86"/>
      <c r="H4" s="37"/>
      <c r="I4" s="38" t="s">
        <v>389</v>
      </c>
      <c r="J4" s="39" t="s">
        <v>392</v>
      </c>
    </row>
    <row r="5" spans="1:262" ht="16.5" customHeight="1" x14ac:dyDescent="0.25">
      <c r="A5" s="99"/>
      <c r="B5" s="100"/>
      <c r="C5" s="100"/>
      <c r="D5" s="100"/>
      <c r="E5" s="100"/>
      <c r="F5" s="100"/>
      <c r="J5" s="60"/>
    </row>
    <row r="6" spans="1:262" ht="28.5" customHeight="1" x14ac:dyDescent="0.25">
      <c r="A6" s="93" t="s">
        <v>0</v>
      </c>
      <c r="B6" s="94"/>
      <c r="C6" s="94"/>
      <c r="D6" s="94"/>
      <c r="E6" s="94"/>
      <c r="F6" s="94"/>
      <c r="G6" s="94"/>
      <c r="H6" s="94"/>
      <c r="I6" s="94"/>
      <c r="J6" s="95"/>
    </row>
    <row r="7" spans="1:262" ht="34.5" customHeight="1" x14ac:dyDescent="0.25">
      <c r="A7" s="102" t="s">
        <v>1</v>
      </c>
      <c r="B7" s="103"/>
      <c r="C7" s="103"/>
      <c r="D7" s="103"/>
      <c r="E7" s="103"/>
      <c r="F7" s="103"/>
      <c r="G7" s="103"/>
      <c r="H7" s="103"/>
      <c r="I7" s="103"/>
      <c r="J7" s="104"/>
    </row>
    <row r="8" spans="1:262" ht="78.75" customHeight="1" x14ac:dyDescent="0.25">
      <c r="A8" s="102" t="s">
        <v>2</v>
      </c>
      <c r="B8" s="103"/>
      <c r="C8" s="103"/>
      <c r="D8" s="103"/>
      <c r="E8" s="103"/>
      <c r="F8" s="103"/>
      <c r="G8" s="103"/>
      <c r="H8" s="103"/>
      <c r="I8" s="103"/>
      <c r="J8" s="104"/>
    </row>
    <row r="9" spans="1:262" ht="28.5" customHeight="1" x14ac:dyDescent="0.25">
      <c r="A9" s="93" t="s">
        <v>3</v>
      </c>
      <c r="B9" s="94"/>
      <c r="C9" s="94"/>
      <c r="D9" s="94"/>
      <c r="E9" s="94"/>
      <c r="F9" s="94"/>
      <c r="G9" s="94"/>
      <c r="H9" s="94"/>
      <c r="I9" s="94"/>
      <c r="J9" s="95"/>
    </row>
    <row r="10" spans="1:262" ht="59.25" customHeight="1" x14ac:dyDescent="0.25">
      <c r="A10" s="54" t="s">
        <v>4</v>
      </c>
      <c r="B10" s="52" t="s">
        <v>5</v>
      </c>
      <c r="C10" s="63" t="s">
        <v>6</v>
      </c>
      <c r="D10" s="52" t="s">
        <v>7</v>
      </c>
      <c r="E10" s="52" t="s">
        <v>8</v>
      </c>
      <c r="F10" s="52" t="s">
        <v>9</v>
      </c>
      <c r="G10" s="52" t="s">
        <v>10</v>
      </c>
      <c r="H10" s="52" t="s">
        <v>11</v>
      </c>
      <c r="I10" s="52" t="s">
        <v>12</v>
      </c>
      <c r="J10" s="53" t="s">
        <v>13</v>
      </c>
    </row>
    <row r="11" spans="1:262" ht="45.75" customHeight="1" x14ac:dyDescent="0.25">
      <c r="A11" s="55"/>
      <c r="B11" s="56"/>
      <c r="C11" s="64"/>
      <c r="D11" s="57"/>
      <c r="E11" s="57"/>
      <c r="F11" s="67"/>
      <c r="G11" s="56"/>
      <c r="H11" s="58"/>
      <c r="I11" s="57"/>
      <c r="J11" s="59"/>
      <c r="K11" s="1"/>
      <c r="IT11"/>
      <c r="IU11"/>
      <c r="IV11"/>
      <c r="IW11"/>
      <c r="IX11"/>
      <c r="IY11"/>
      <c r="IZ11"/>
    </row>
    <row r="12" spans="1:262" ht="52.5" customHeight="1" x14ac:dyDescent="0.25">
      <c r="A12" s="101" t="s">
        <v>14</v>
      </c>
      <c r="B12" s="89"/>
      <c r="C12" s="105"/>
      <c r="D12" s="106"/>
      <c r="E12" s="106"/>
      <c r="F12" s="106"/>
      <c r="G12" s="106"/>
      <c r="H12" s="106"/>
      <c r="I12" s="106"/>
      <c r="J12" s="107"/>
      <c r="K12" s="1"/>
      <c r="IV12"/>
      <c r="IW12"/>
      <c r="IX12"/>
      <c r="IY12"/>
      <c r="IZ12"/>
      <c r="JA12"/>
      <c r="JB12"/>
    </row>
    <row r="13" spans="1:262" ht="28.5" customHeight="1" x14ac:dyDescent="0.25">
      <c r="A13" s="93" t="s">
        <v>15</v>
      </c>
      <c r="B13" s="94"/>
      <c r="C13" s="94"/>
      <c r="D13" s="94"/>
      <c r="E13" s="94"/>
      <c r="F13" s="94"/>
      <c r="G13" s="94"/>
      <c r="H13" s="94"/>
      <c r="I13" s="94"/>
      <c r="J13" s="95"/>
      <c r="L13"/>
      <c r="M13"/>
      <c r="N13"/>
      <c r="IV13"/>
      <c r="IW13"/>
      <c r="IX13"/>
      <c r="IY13"/>
      <c r="IZ13"/>
      <c r="JA13"/>
      <c r="JB13"/>
    </row>
    <row r="14" spans="1:262" ht="58.5" customHeight="1" x14ac:dyDescent="0.25">
      <c r="A14" s="61" t="s">
        <v>16</v>
      </c>
      <c r="B14" s="62" t="s">
        <v>17</v>
      </c>
      <c r="C14" s="62" t="s">
        <v>18</v>
      </c>
      <c r="D14" s="62" t="s">
        <v>19</v>
      </c>
      <c r="E14" s="52" t="s">
        <v>20</v>
      </c>
      <c r="F14" s="52" t="s">
        <v>21</v>
      </c>
      <c r="G14" s="52" t="s">
        <v>22</v>
      </c>
      <c r="H14" s="52" t="s">
        <v>23</v>
      </c>
      <c r="I14" s="89" t="s">
        <v>24</v>
      </c>
      <c r="J14" s="90"/>
      <c r="K14"/>
      <c r="L14"/>
      <c r="IT14"/>
      <c r="IU14"/>
      <c r="IV14"/>
      <c r="IW14"/>
      <c r="IX14"/>
      <c r="IY14"/>
      <c r="IZ14"/>
    </row>
    <row r="15" spans="1:262" s="1" customFormat="1" ht="45.75" customHeight="1" x14ac:dyDescent="0.25">
      <c r="A15" s="29"/>
      <c r="B15" s="30"/>
      <c r="C15" s="30"/>
      <c r="D15" s="68"/>
      <c r="E15" s="31"/>
      <c r="F15" s="69"/>
      <c r="G15" s="70"/>
      <c r="H15" s="66"/>
      <c r="I15" s="91">
        <v>0</v>
      </c>
      <c r="J15" s="92"/>
      <c r="K15" s="41"/>
      <c r="L15" s="41"/>
    </row>
    <row r="16" spans="1:262" s="1" customFormat="1" ht="45.75" customHeight="1" x14ac:dyDescent="0.25">
      <c r="A16" s="29"/>
      <c r="B16" s="30"/>
      <c r="C16" s="30"/>
      <c r="D16" s="68"/>
      <c r="E16" s="31"/>
      <c r="F16" s="69"/>
      <c r="G16" s="70"/>
      <c r="H16" s="66"/>
      <c r="I16" s="91"/>
      <c r="J16" s="92"/>
    </row>
    <row r="17" spans="1:11" s="1" customFormat="1" ht="45.75" customHeight="1" x14ac:dyDescent="0.25">
      <c r="A17" s="29"/>
      <c r="B17" s="30"/>
      <c r="C17" s="30"/>
      <c r="D17" s="68"/>
      <c r="E17" s="31"/>
      <c r="F17" s="69"/>
      <c r="G17" s="70"/>
      <c r="H17" s="66"/>
      <c r="I17" s="91"/>
      <c r="J17" s="92"/>
    </row>
    <row r="18" spans="1:11" s="1" customFormat="1" ht="45.75" customHeight="1" x14ac:dyDescent="0.25">
      <c r="A18" s="29"/>
      <c r="B18" s="30"/>
      <c r="C18" s="30"/>
      <c r="D18" s="68"/>
      <c r="E18" s="31"/>
      <c r="F18" s="69"/>
      <c r="G18" s="70"/>
      <c r="H18" s="66"/>
      <c r="I18" s="91"/>
      <c r="J18" s="92"/>
    </row>
    <row r="19" spans="1:11" s="1" customFormat="1" ht="46.5" customHeight="1" x14ac:dyDescent="0.25">
      <c r="A19" s="29"/>
      <c r="B19" s="30"/>
      <c r="C19" s="30"/>
      <c r="D19" s="68"/>
      <c r="E19" s="31"/>
      <c r="F19" s="69"/>
      <c r="G19" s="70"/>
      <c r="H19" s="66"/>
      <c r="I19" s="91"/>
      <c r="J19" s="92"/>
    </row>
    <row r="20" spans="1:11" s="1" customFormat="1" ht="45.75" customHeight="1" x14ac:dyDescent="0.25">
      <c r="A20" s="29"/>
      <c r="B20" s="30"/>
      <c r="C20" s="30"/>
      <c r="D20" s="68"/>
      <c r="E20" s="31"/>
      <c r="F20" s="69"/>
      <c r="G20" s="70"/>
      <c r="H20" s="66"/>
      <c r="I20" s="91"/>
      <c r="J20" s="92"/>
    </row>
    <row r="21" spans="1:11" ht="24" customHeight="1" x14ac:dyDescent="0.25">
      <c r="A21" s="96" t="s">
        <v>25</v>
      </c>
      <c r="B21" s="97"/>
      <c r="C21" s="97"/>
      <c r="D21" s="97"/>
      <c r="E21" s="97"/>
      <c r="F21" s="97"/>
      <c r="G21" s="97"/>
      <c r="H21" s="97"/>
      <c r="I21" s="97"/>
      <c r="J21" s="98"/>
    </row>
    <row r="22" spans="1:11" ht="27.75" customHeight="1" x14ac:dyDescent="0.25">
      <c r="A22" s="96"/>
      <c r="B22" s="97"/>
      <c r="C22" s="97"/>
      <c r="D22" s="97"/>
      <c r="E22" s="97"/>
      <c r="F22" s="97"/>
      <c r="G22" s="97"/>
      <c r="H22" s="97"/>
      <c r="I22" s="97"/>
      <c r="J22" s="98"/>
    </row>
    <row r="23" spans="1:11" ht="28.5" customHeight="1" x14ac:dyDescent="0.25">
      <c r="A23" s="93" t="s">
        <v>26</v>
      </c>
      <c r="B23" s="94"/>
      <c r="C23" s="94"/>
      <c r="D23" s="94"/>
      <c r="E23" s="94"/>
      <c r="F23" s="94"/>
      <c r="G23" s="94"/>
      <c r="H23" s="94"/>
      <c r="I23" s="94"/>
      <c r="J23" s="95"/>
    </row>
    <row r="24" spans="1:11" s="40" customFormat="1" ht="43.5" customHeight="1" x14ac:dyDescent="0.25">
      <c r="A24" s="101" t="s">
        <v>27</v>
      </c>
      <c r="B24" s="89"/>
      <c r="C24" s="89" t="s">
        <v>28</v>
      </c>
      <c r="D24" s="89"/>
      <c r="E24" s="89"/>
      <c r="F24" s="89"/>
      <c r="G24" s="89"/>
      <c r="H24" s="89"/>
      <c r="I24" s="89" t="s">
        <v>29</v>
      </c>
      <c r="J24" s="90"/>
    </row>
    <row r="25" spans="1:11" s="2" customFormat="1" ht="46.5" customHeight="1" x14ac:dyDescent="0.25">
      <c r="A25" s="87"/>
      <c r="B25" s="88"/>
      <c r="C25" s="88"/>
      <c r="D25" s="88"/>
      <c r="E25" s="88"/>
      <c r="F25" s="88"/>
      <c r="G25" s="88"/>
      <c r="H25" s="88"/>
      <c r="I25" s="116">
        <v>0</v>
      </c>
      <c r="J25" s="117"/>
    </row>
    <row r="26" spans="1:11" s="2" customFormat="1" ht="46.5" customHeight="1" x14ac:dyDescent="0.25">
      <c r="A26" s="87"/>
      <c r="B26" s="88"/>
      <c r="C26" s="88"/>
      <c r="D26" s="88"/>
      <c r="E26" s="88"/>
      <c r="F26" s="88"/>
      <c r="G26" s="88"/>
      <c r="H26" s="88"/>
      <c r="I26" s="116"/>
      <c r="J26" s="117"/>
    </row>
    <row r="27" spans="1:11" s="2" customFormat="1" ht="46.5" customHeight="1" x14ac:dyDescent="0.25">
      <c r="A27" s="87"/>
      <c r="B27" s="88"/>
      <c r="C27" s="88"/>
      <c r="D27" s="88"/>
      <c r="E27" s="88"/>
      <c r="F27" s="88"/>
      <c r="G27" s="88"/>
      <c r="H27" s="88"/>
      <c r="I27" s="116"/>
      <c r="J27" s="117"/>
    </row>
    <row r="28" spans="1:11" s="2" customFormat="1" ht="46.5" customHeight="1" x14ac:dyDescent="0.25">
      <c r="A28" s="87"/>
      <c r="B28" s="88"/>
      <c r="C28" s="88"/>
      <c r="D28" s="88"/>
      <c r="E28" s="88"/>
      <c r="F28" s="88"/>
      <c r="G28" s="88"/>
      <c r="H28" s="88"/>
      <c r="I28" s="116"/>
      <c r="J28" s="117"/>
    </row>
    <row r="29" spans="1:11" ht="21.75" customHeight="1" x14ac:dyDescent="0.25">
      <c r="A29" s="139" t="s">
        <v>30</v>
      </c>
      <c r="B29" s="140"/>
      <c r="C29" s="140"/>
      <c r="D29" s="140"/>
      <c r="E29" s="140"/>
      <c r="F29" s="140"/>
      <c r="G29" s="140"/>
      <c r="H29" s="140"/>
      <c r="I29" s="116">
        <f>SUM(I25:J28)</f>
        <v>0</v>
      </c>
      <c r="J29" s="117"/>
      <c r="K29" s="42"/>
    </row>
    <row r="30" spans="1:11" ht="15" customHeight="1" x14ac:dyDescent="0.25">
      <c r="A30" s="133" t="str">
        <f>IF(I29=SUM(I15:J20),TRIM($H$97),"El valor total de las facturas no es igual a la suma de los valores de cada concepto de gasto.")</f>
        <v>Pesos Moneda Legal Colombiana</v>
      </c>
      <c r="B30" s="134"/>
      <c r="C30" s="134"/>
      <c r="D30" s="134"/>
      <c r="E30" s="134"/>
      <c r="F30" s="134"/>
      <c r="G30" s="134"/>
      <c r="H30" s="134"/>
      <c r="I30" s="134"/>
      <c r="J30" s="135"/>
      <c r="K30" s="42"/>
    </row>
    <row r="31" spans="1:11" ht="17.25" customHeight="1" x14ac:dyDescent="0.25">
      <c r="A31" s="136"/>
      <c r="B31" s="137"/>
      <c r="C31" s="137"/>
      <c r="D31" s="137"/>
      <c r="E31" s="137"/>
      <c r="F31" s="137"/>
      <c r="G31" s="137"/>
      <c r="H31" s="137"/>
      <c r="I31" s="137"/>
      <c r="J31" s="138"/>
    </row>
    <row r="32" spans="1:11" ht="69" customHeight="1" x14ac:dyDescent="0.25">
      <c r="A32" s="130" t="s">
        <v>31</v>
      </c>
      <c r="B32" s="131"/>
      <c r="C32" s="131"/>
      <c r="D32" s="131"/>
      <c r="E32" s="131"/>
      <c r="F32" s="131"/>
      <c r="G32" s="131"/>
      <c r="H32" s="131"/>
      <c r="I32" s="131"/>
      <c r="J32" s="132"/>
      <c r="K32" s="1"/>
    </row>
    <row r="33" spans="1:11" ht="30" customHeight="1" x14ac:dyDescent="0.25">
      <c r="A33" s="123" t="s">
        <v>32</v>
      </c>
      <c r="B33" s="124"/>
      <c r="C33" s="124"/>
      <c r="D33" s="110"/>
      <c r="E33" s="111"/>
      <c r="F33" s="111"/>
      <c r="G33" s="111"/>
      <c r="H33" s="111"/>
      <c r="I33" s="111"/>
      <c r="J33" s="112"/>
      <c r="K33" s="1"/>
    </row>
    <row r="34" spans="1:11" ht="30" customHeight="1" x14ac:dyDescent="0.25">
      <c r="A34" s="125" t="s">
        <v>33</v>
      </c>
      <c r="B34" s="126"/>
      <c r="C34" s="126"/>
      <c r="D34" s="113"/>
      <c r="E34" s="114"/>
      <c r="F34" s="114"/>
      <c r="G34" s="114"/>
      <c r="H34" s="114"/>
      <c r="I34" s="114"/>
      <c r="J34" s="115"/>
      <c r="K34" s="1"/>
    </row>
    <row r="35" spans="1:11" ht="30" customHeight="1" x14ac:dyDescent="0.25">
      <c r="A35" s="118" t="s">
        <v>34</v>
      </c>
      <c r="B35" s="119"/>
      <c r="C35" s="119"/>
      <c r="D35" s="120"/>
      <c r="E35" s="121"/>
      <c r="F35" s="121"/>
      <c r="G35" s="121"/>
      <c r="H35" s="121"/>
      <c r="I35" s="121"/>
      <c r="J35" s="122"/>
      <c r="K35" s="1"/>
    </row>
    <row r="36" spans="1:11" ht="86.25" customHeight="1" thickBot="1" x14ac:dyDescent="0.3">
      <c r="A36" s="108" t="s">
        <v>35</v>
      </c>
      <c r="B36" s="109"/>
      <c r="C36" s="109"/>
      <c r="D36" s="127"/>
      <c r="E36" s="128"/>
      <c r="F36" s="128"/>
      <c r="G36" s="128"/>
      <c r="H36" s="128"/>
      <c r="I36" s="128"/>
      <c r="J36" s="129"/>
      <c r="K36" s="1"/>
    </row>
    <row r="37" spans="1:11" x14ac:dyDescent="0.25"/>
    <row r="49" s="4" customFormat="1" hidden="1" x14ac:dyDescent="0.25"/>
    <row r="50" s="4" customFormat="1" hidden="1" x14ac:dyDescent="0.25"/>
    <row r="51" s="4" customFormat="1" hidden="1" x14ac:dyDescent="0.25"/>
    <row r="52" s="4" customFormat="1" hidden="1" x14ac:dyDescent="0.25"/>
    <row r="53" s="4" customFormat="1" hidden="1" x14ac:dyDescent="0.25"/>
    <row r="54" s="4" customFormat="1" hidden="1" x14ac:dyDescent="0.25"/>
    <row r="55" s="4" customFormat="1" hidden="1" x14ac:dyDescent="0.25"/>
    <row r="56" s="4" customFormat="1" hidden="1" x14ac:dyDescent="0.25"/>
    <row r="57" s="4" customFormat="1" hidden="1" x14ac:dyDescent="0.25"/>
    <row r="58" s="4" customFormat="1" hidden="1" x14ac:dyDescent="0.25"/>
    <row r="59" s="4" customFormat="1" hidden="1" x14ac:dyDescent="0.25"/>
    <row r="60" s="4" customFormat="1" hidden="1" x14ac:dyDescent="0.25"/>
    <row r="61" s="4" customFormat="1" hidden="1" x14ac:dyDescent="0.25"/>
    <row r="62" s="4" customFormat="1" hidden="1" x14ac:dyDescent="0.25"/>
    <row r="63" s="4" customFormat="1" hidden="1" x14ac:dyDescent="0.25"/>
    <row r="64" s="4" customFormat="1" hidden="1" x14ac:dyDescent="0.25"/>
    <row r="65" s="4" customFormat="1" hidden="1" x14ac:dyDescent="0.25"/>
    <row r="66" s="4" customFormat="1" hidden="1" x14ac:dyDescent="0.25"/>
    <row r="67" s="4" customFormat="1" hidden="1" x14ac:dyDescent="0.25"/>
    <row r="68" s="4" customFormat="1" hidden="1" x14ac:dyDescent="0.25"/>
    <row r="69" s="4" customFormat="1" hidden="1" x14ac:dyDescent="0.25"/>
    <row r="70" s="4" customFormat="1" hidden="1" x14ac:dyDescent="0.25"/>
    <row r="71" s="4" customFormat="1" hidden="1" x14ac:dyDescent="0.25"/>
    <row r="72" s="4" customFormat="1" hidden="1" x14ac:dyDescent="0.25"/>
    <row r="73" s="4" customFormat="1" hidden="1" x14ac:dyDescent="0.25"/>
    <row r="74" s="4" customFormat="1" hidden="1" x14ac:dyDescent="0.25"/>
    <row r="75" s="4" customFormat="1" hidden="1" x14ac:dyDescent="0.25"/>
    <row r="76" s="4" customFormat="1" hidden="1" x14ac:dyDescent="0.25"/>
    <row r="77" s="4" customFormat="1" hidden="1" x14ac:dyDescent="0.25"/>
    <row r="78" s="4" customFormat="1" hidden="1" x14ac:dyDescent="0.25"/>
    <row r="79" s="4" customFormat="1" hidden="1" x14ac:dyDescent="0.25"/>
    <row r="80" s="4" customFormat="1" hidden="1" x14ac:dyDescent="0.25"/>
    <row r="87" spans="1:15" customFormat="1" hidden="1" x14ac:dyDescent="0.25"/>
    <row r="88" spans="1:15" s="43" customFormat="1" ht="17.25" hidden="1" customHeight="1" x14ac:dyDescent="0.2">
      <c r="B88" s="43" t="s">
        <v>36</v>
      </c>
      <c r="C88" s="43" t="s">
        <v>37</v>
      </c>
      <c r="K88" s="44">
        <f>+I29</f>
        <v>0</v>
      </c>
      <c r="N88" s="45"/>
      <c r="O88" s="46">
        <f>(K88-INT(K88))*100</f>
        <v>0</v>
      </c>
    </row>
    <row r="89" spans="1:15" s="43" customFormat="1" ht="12.75" hidden="1" x14ac:dyDescent="0.2">
      <c r="A89" s="43" t="s">
        <v>38</v>
      </c>
      <c r="B89" s="47" t="s">
        <v>39</v>
      </c>
      <c r="C89" s="43" t="s">
        <v>40</v>
      </c>
    </row>
    <row r="90" spans="1:15" s="43" customFormat="1" ht="12.75" hidden="1" x14ac:dyDescent="0.2">
      <c r="A90" s="43" t="s">
        <v>41</v>
      </c>
      <c r="B90" s="47" t="s">
        <v>42</v>
      </c>
      <c r="C90" s="43" t="s">
        <v>43</v>
      </c>
    </row>
    <row r="91" spans="1:15" s="43" customFormat="1" ht="12.75" hidden="1" x14ac:dyDescent="0.2">
      <c r="A91" s="43" t="s">
        <v>44</v>
      </c>
      <c r="B91" s="47" t="s">
        <v>45</v>
      </c>
      <c r="C91" s="43" t="s">
        <v>46</v>
      </c>
      <c r="D91" s="43" t="str">
        <f>IF(LEN(K88)=13,MID(K88,1,1),IF(LEN(K88)=14,MID(K88,1,2),""))</f>
        <v/>
      </c>
      <c r="E91" s="43" t="str">
        <f>IF(LEN(K88)=12,MID(K88,1,1),IF(LEN(K88)=13,MID(K88,2,1),IF(LEN(K88)=14,MID(K88,3,1),"")))</f>
        <v/>
      </c>
      <c r="F91" s="43" t="str">
        <f>IF(LEN(K88)=10,MID(K88,1,1),IF(LEN(K88)=11,MID(K88,1,2),IF(LEN(K88)=12,MID(K88,2,2),IF(LEN(K88)=13,MID(K88,3,2),IF(LEN(K88)=14,MID(K88,4,2),"")))))</f>
        <v/>
      </c>
      <c r="G91" s="43" t="str">
        <f>IF(LEN(K88)=9,MID(K88,1,1),IF(LEN(K88)=10,MID(K88,2,1),IF(LEN(K88)=11,MID(K88,3,1),IF(LEN(K88)=12,MID(K88,4,1),IF(LEN(K88)=13,MID(K88,5,1),IF(LEN(K88)=14,MID(K88,6,1),""))))))</f>
        <v/>
      </c>
      <c r="H91" s="43" t="str">
        <f>IF(LEN(K88)=7,MID(K88,1,1),IF(LEN(K88)=8,MID(K88,1,2),IF(LEN(K88)=9,MID(K88,2,2),IF(LEN(K88)=10,MID(K88,3,2),IF(LEN(K88)=11,MID(K88,4,2),IF(LEN(K88)=12,MID(K88,5,2),IF(LEN(K88)=13,MID(K88,6,2),MID(K88,7,2))))))))</f>
        <v/>
      </c>
      <c r="I91" s="43" t="str">
        <f>IF(LEN(K88)=6,MID(K88,1,1),IF(LEN(K88)=7,MID(K88,2,1),IF(LEN(K88)=8,MID(K88,3,1),IF(LEN(K88)=9,MID(K88,4,1),IF(LEN(K88)=10,MID(K88,5,1),IF(LEN(K88)=11,MID(K88,6,1),IF(LEN(K88)=12,MID(K88,7,1),MID(K88,8,1))))))))</f>
        <v/>
      </c>
      <c r="J91" s="43" t="str">
        <f>IF(LEN(K88)=4,MID(K88,1,1),IF(LEN(K88)=5,MID(K88,1,2),IF(LEN(K88)=6,MID(K88,2,2),IF(LEN(K88)=7,MID(K88,3,2),IF(LEN(K88)=8,MID(K88,4,2),IF(LEN(K88)=9,MID(K88,5,2),IF(LEN(K88)=10,MID(K88,6,2),MID(K88,7,2))))))))</f>
        <v/>
      </c>
      <c r="K91" s="43" t="str">
        <f>IF(LEN(K88)=3,MID(K88,1,1),IF(LEN(K88)=4,MID(K88,2,1),IF(LEN(K88)=5,MID(K88,3,1),IF(LEN(K88)=6,MID(K88,4,1),IF(LEN(K88)=7,MID(K88,5,1),IF(LEN(K88)=8,MID(K88,6,1),IF(LEN(K88)=9,MID(K88,7,1),MID(K88,8,1))))))))</f>
        <v/>
      </c>
      <c r="L91" s="43" t="str">
        <f>IF(LEN(K88)=3,MID(K88,2,2),IF(LEN(K88)=4,MID(K88,3,2),IF(LEN(K88)=5,MID(K88,4,2),IF(LEN(K88)=6,MID(K88,5,2),IF(LEN(K88)=7,MID(K88,6,2),IF(LEN(K88)=8,MID(K88,7,2),IF(LEN(K88)=9,MID(K88,8,2),MID(K88,9,2))))))))</f>
        <v/>
      </c>
    </row>
    <row r="92" spans="1:15" s="43" customFormat="1" ht="12.75" hidden="1" x14ac:dyDescent="0.2">
      <c r="B92" s="47" t="s">
        <v>47</v>
      </c>
      <c r="C92" s="43" t="s">
        <v>48</v>
      </c>
      <c r="I92" s="43" t="str">
        <f>IF(LEN(K88)=14,MID(K88,9,1),"")</f>
        <v/>
      </c>
      <c r="J92" s="43" t="str">
        <f>IF(LEN(K88)=12,MID(K88,8,2),IF(LEN(K88)=13,MID(K88,9,2),IF(LEN(K88)=14,MID(K88,10,2),"")))</f>
        <v/>
      </c>
      <c r="K92" s="43" t="str">
        <f>IF(LEN(K88)=11,MID(K88,9,1),IF(LEN(K88)=12,MID(K88,10,1),IF(LEN(K88)=13,MID(K88,11,1),IF(LEN(K88)=14,MID(K88,12,1),""))))</f>
        <v/>
      </c>
      <c r="L92" s="43" t="str">
        <f>IF(LEN(K88)=11,MID(K88,10,2),IF(LEN(K88)=12,MID(K88,11,2),IF(LEN(K88)=13,MID(K88,12,2),IF(LEN(K88)=14,MID(K88,13,2),""))))</f>
        <v/>
      </c>
    </row>
    <row r="93" spans="1:15" s="43" customFormat="1" ht="12.75" hidden="1" x14ac:dyDescent="0.2">
      <c r="B93" s="47" t="s">
        <v>49</v>
      </c>
      <c r="C93" s="43" t="s">
        <v>50</v>
      </c>
      <c r="D93" s="43" t="e">
        <f>IF(OR(D91="1",D91="2",D91="3",D91="4",D91="5",D91="6",D91="7",D91="8",D91="9"),LOOKUP(D91,B233:B241,C233:C241),CONCATENATE(LOOKUP(D91,B89:B189,C89:C189),A91))</f>
        <v>#N/A</v>
      </c>
      <c r="E93" s="43" t="e">
        <f>IF(AND(E91="1",F91="00"),"Cien",LOOKUP(E91,B192:B201,C192:C201))</f>
        <v>#N/A</v>
      </c>
      <c r="F93" s="43" t="e">
        <f>IF(AND(E91="0",F91="00"),"",IF(OR(F91="1",F91="2",F91="3",F91="4",F91="5",F91="6",F91="7",F91="8",F91="9"),LOOKUP(F91,B203:B211,C203:C211),CONCATENATE(LOOKUP(F91,B89:B189,C89:C189),A89)))</f>
        <v>#N/A</v>
      </c>
      <c r="G93" s="43" t="e">
        <f>IF(AND(G91="1",H91="00"),"Cien",IF(OR(G91="1",G91="2",G91="3",G91="4",G91="5",G91="6",G91="7",G91="8",G91="9"),LOOKUP(G91,B193:B201,C193:C201),CONCATENATE(LOOKUP(G91,B89:B189,C89:C189),A90)))</f>
        <v>#N/A</v>
      </c>
      <c r="H93" s="43" t="e">
        <f>IF(AND(E91="0",F91="00",G91="0",H91="00"),"",IF(OR(H91="1",H91="2",H91="3",H91="4",H91="5",H91="6",H91="7",H91="8",H91="9"),LOOKUP(H91,B213:B221,C213:C221),CONCATENATE(LOOKUP(H91,B89:B189,C89:C189),A90)))</f>
        <v>#N/A</v>
      </c>
      <c r="I93" s="43" t="e">
        <f>IF(OR(AND(I91="1",J91="00"),AND(I91="1",J92="00")),"Cien",IF(LEN(K88)&lt;=13,LOOKUP(I91,B192:B201,C192:C201),LOOKUP(I92,B192:B201,C192:C201)))</f>
        <v>#N/A</v>
      </c>
      <c r="J93" s="43" t="e">
        <f>IF(AND(I91="0",J91="00",K91="0",L91="00"),"",IF(OR(J91="1",J91="2",J91="3",J91="4",J91="5",J91="6",J91="7",J91="8",J91="9"),LOOKUP(J91,B203:B211,C203:C211),CONCATENATE(IF(LEN(K88)&lt;=11,LOOKUP(J91,B89:B189,C89:C189),LOOKUP(J92,B89:B189,C89:C189)),A89)))</f>
        <v>#N/A</v>
      </c>
      <c r="K93" s="43" t="e">
        <f>IF(OR(AND(K91="1",L91="00"),AND(K92="1",L92="00")),"Cien",IF(LEN(K88)&lt;=10,LOOKUP(K91,B192:B201,C192:C201),LOOKUP(K92,B192:B201,C192:C201)))</f>
        <v>#N/A</v>
      </c>
      <c r="L93" s="43" t="e">
        <f>IF(LEN(K88)&lt;=10,LOOKUP(L91,B89:B189,C89:C189),LOOKUP(L92,B89:B189,C89:C189))</f>
        <v>#N/A</v>
      </c>
      <c r="M93" s="43" t="s">
        <v>51</v>
      </c>
    </row>
    <row r="94" spans="1:15" s="43" customFormat="1" ht="12.75" hidden="1" x14ac:dyDescent="0.2">
      <c r="B94" s="47" t="s">
        <v>52</v>
      </c>
      <c r="C94" s="43" t="s">
        <v>53</v>
      </c>
    </row>
    <row r="95" spans="1:15" s="43" customFormat="1" ht="12.75" hidden="1" x14ac:dyDescent="0.2">
      <c r="B95" s="47" t="s">
        <v>54</v>
      </c>
      <c r="C95" s="43" t="s">
        <v>55</v>
      </c>
      <c r="D95" s="43" t="str">
        <f t="shared" ref="D95:I95" si="0">+IF(ISERROR(D93),"",D93)</f>
        <v/>
      </c>
      <c r="E95" s="43" t="str">
        <f t="shared" si="0"/>
        <v/>
      </c>
      <c r="F95" s="43" t="str">
        <f t="shared" si="0"/>
        <v/>
      </c>
      <c r="G95" s="43" t="str">
        <f t="shared" si="0"/>
        <v/>
      </c>
      <c r="H95" s="43" t="str">
        <f t="shared" si="0"/>
        <v/>
      </c>
      <c r="I95" s="43" t="str">
        <f t="shared" si="0"/>
        <v/>
      </c>
      <c r="J95" s="43" t="str">
        <f>+IF(ISERROR(J93)," ",J93)</f>
        <v xml:space="preserve"> </v>
      </c>
      <c r="K95" s="43" t="str">
        <f>+IF(ISERROR(K93),"",K93)</f>
        <v/>
      </c>
      <c r="L95" s="43" t="str">
        <f>+IF(ISERROR(L93),"",L93)</f>
        <v/>
      </c>
      <c r="M95" s="43" t="s">
        <v>51</v>
      </c>
    </row>
    <row r="96" spans="1:15" s="43" customFormat="1" ht="12.75" hidden="1" x14ac:dyDescent="0.2">
      <c r="B96" s="47" t="s">
        <v>56</v>
      </c>
      <c r="C96" s="43" t="s">
        <v>57</v>
      </c>
    </row>
    <row r="97" spans="2:12" s="43" customFormat="1" ht="12.75" hidden="1" x14ac:dyDescent="0.2">
      <c r="B97" s="47" t="s">
        <v>58</v>
      </c>
      <c r="C97" s="43" t="s">
        <v>59</v>
      </c>
      <c r="H97" s="43" t="str">
        <f>IF(AND(I91="0",J91="00",K91="0",L91="00"),D95&amp;" "&amp;E95&amp;" "&amp;F95&amp;" "&amp;G95&amp;" "&amp;H95&amp;" de "&amp;I95&amp;" "&amp;J95&amp;" "&amp;K95&amp;" "&amp;L95&amp;" "&amp;M95,D95&amp;" "&amp;E95&amp;" "&amp;F95&amp;" "&amp;G95&amp;" "&amp;H95&amp;" "&amp;I95&amp;" "&amp;J95&amp;" "&amp;K95&amp;" "&amp;L95&amp;" "&amp;M95)</f>
        <v xml:space="preserve">          Pesos Moneda Legal Colombiana</v>
      </c>
      <c r="L97" s="47"/>
    </row>
    <row r="98" spans="2:12" s="43" customFormat="1" ht="12.75" hidden="1" x14ac:dyDescent="0.2">
      <c r="B98" s="47" t="s">
        <v>60</v>
      </c>
      <c r="C98" s="43" t="s">
        <v>61</v>
      </c>
    </row>
    <row r="99" spans="2:12" s="43" customFormat="1" ht="12.75" hidden="1" x14ac:dyDescent="0.2">
      <c r="B99" s="47" t="s">
        <v>62</v>
      </c>
      <c r="C99" s="43" t="s">
        <v>63</v>
      </c>
    </row>
    <row r="100" spans="2:12" s="43" customFormat="1" ht="12.75" hidden="1" x14ac:dyDescent="0.2">
      <c r="B100" s="47" t="s">
        <v>64</v>
      </c>
      <c r="C100" s="43" t="s">
        <v>65</v>
      </c>
    </row>
    <row r="101" spans="2:12" s="43" customFormat="1" ht="12.75" hidden="1" x14ac:dyDescent="0.2">
      <c r="B101" s="47" t="s">
        <v>66</v>
      </c>
      <c r="C101" s="43" t="s">
        <v>67</v>
      </c>
    </row>
    <row r="102" spans="2:12" s="43" customFormat="1" ht="12.75" hidden="1" x14ac:dyDescent="0.2">
      <c r="B102" s="47" t="s">
        <v>68</v>
      </c>
      <c r="C102" s="43" t="s">
        <v>69</v>
      </c>
    </row>
    <row r="103" spans="2:12" s="43" customFormat="1" ht="12.75" hidden="1" x14ac:dyDescent="0.2">
      <c r="B103" s="47" t="s">
        <v>70</v>
      </c>
      <c r="C103" s="43" t="s">
        <v>71</v>
      </c>
    </row>
    <row r="104" spans="2:12" s="43" customFormat="1" ht="12.75" hidden="1" x14ac:dyDescent="0.2">
      <c r="B104" s="47" t="s">
        <v>72</v>
      </c>
      <c r="C104" s="43" t="s">
        <v>73</v>
      </c>
    </row>
    <row r="105" spans="2:12" s="43" customFormat="1" ht="12.75" hidden="1" x14ac:dyDescent="0.2">
      <c r="B105" s="47" t="s">
        <v>74</v>
      </c>
      <c r="C105" s="43" t="s">
        <v>75</v>
      </c>
    </row>
    <row r="106" spans="2:12" s="43" customFormat="1" ht="12.75" hidden="1" x14ac:dyDescent="0.2">
      <c r="B106" s="47" t="s">
        <v>76</v>
      </c>
      <c r="C106" s="43" t="s">
        <v>77</v>
      </c>
    </row>
    <row r="107" spans="2:12" s="43" customFormat="1" ht="12.75" hidden="1" x14ac:dyDescent="0.2">
      <c r="B107" s="47" t="s">
        <v>78</v>
      </c>
      <c r="C107" s="43" t="s">
        <v>79</v>
      </c>
    </row>
    <row r="108" spans="2:12" s="43" customFormat="1" ht="12.75" hidden="1" x14ac:dyDescent="0.2">
      <c r="B108" s="47" t="s">
        <v>80</v>
      </c>
      <c r="C108" s="43" t="s">
        <v>81</v>
      </c>
    </row>
    <row r="109" spans="2:12" s="43" customFormat="1" ht="12.75" hidden="1" x14ac:dyDescent="0.2">
      <c r="B109" s="47" t="s">
        <v>82</v>
      </c>
      <c r="C109" s="43" t="s">
        <v>83</v>
      </c>
    </row>
    <row r="110" spans="2:12" s="43" customFormat="1" ht="12.75" hidden="1" x14ac:dyDescent="0.2">
      <c r="B110" s="47" t="s">
        <v>84</v>
      </c>
      <c r="C110" s="43" t="s">
        <v>85</v>
      </c>
    </row>
    <row r="111" spans="2:12" s="43" customFormat="1" ht="12.75" hidden="1" x14ac:dyDescent="0.2">
      <c r="B111" s="47" t="s">
        <v>86</v>
      </c>
      <c r="C111" s="43" t="s">
        <v>87</v>
      </c>
    </row>
    <row r="112" spans="2:12" s="43" customFormat="1" ht="12.75" hidden="1" x14ac:dyDescent="0.2">
      <c r="B112" s="47" t="s">
        <v>88</v>
      </c>
      <c r="C112" s="43" t="s">
        <v>89</v>
      </c>
    </row>
    <row r="113" spans="2:3" s="43" customFormat="1" ht="12.75" hidden="1" x14ac:dyDescent="0.2">
      <c r="B113" s="47" t="s">
        <v>90</v>
      </c>
      <c r="C113" s="43" t="s">
        <v>91</v>
      </c>
    </row>
    <row r="114" spans="2:3" s="43" customFormat="1" ht="12.75" hidden="1" x14ac:dyDescent="0.2">
      <c r="B114" s="47" t="s">
        <v>92</v>
      </c>
      <c r="C114" s="43" t="s">
        <v>93</v>
      </c>
    </row>
    <row r="115" spans="2:3" s="43" customFormat="1" ht="12.75" hidden="1" x14ac:dyDescent="0.2">
      <c r="B115" s="47" t="s">
        <v>94</v>
      </c>
      <c r="C115" s="43" t="s">
        <v>95</v>
      </c>
    </row>
    <row r="116" spans="2:3" s="43" customFormat="1" ht="12.75" hidden="1" x14ac:dyDescent="0.2">
      <c r="B116" s="47" t="s">
        <v>96</v>
      </c>
      <c r="C116" s="43" t="s">
        <v>97</v>
      </c>
    </row>
    <row r="117" spans="2:3" s="43" customFormat="1" ht="12.75" hidden="1" x14ac:dyDescent="0.2">
      <c r="B117" s="47" t="s">
        <v>98</v>
      </c>
      <c r="C117" s="43" t="s">
        <v>99</v>
      </c>
    </row>
    <row r="118" spans="2:3" s="43" customFormat="1" ht="12.75" hidden="1" x14ac:dyDescent="0.2">
      <c r="B118" s="47" t="s">
        <v>100</v>
      </c>
      <c r="C118" s="43" t="s">
        <v>101</v>
      </c>
    </row>
    <row r="119" spans="2:3" s="43" customFormat="1" ht="12.75" hidden="1" x14ac:dyDescent="0.2">
      <c r="B119" s="47" t="s">
        <v>102</v>
      </c>
      <c r="C119" s="43" t="s">
        <v>103</v>
      </c>
    </row>
    <row r="120" spans="2:3" s="43" customFormat="1" ht="12.75" hidden="1" x14ac:dyDescent="0.2">
      <c r="B120" s="47" t="s">
        <v>104</v>
      </c>
      <c r="C120" s="43" t="s">
        <v>105</v>
      </c>
    </row>
    <row r="121" spans="2:3" s="43" customFormat="1" ht="12.75" hidden="1" x14ac:dyDescent="0.2">
      <c r="B121" s="47" t="s">
        <v>106</v>
      </c>
      <c r="C121" s="43" t="s">
        <v>107</v>
      </c>
    </row>
    <row r="122" spans="2:3" s="43" customFormat="1" ht="12.75" hidden="1" x14ac:dyDescent="0.2">
      <c r="B122" s="47" t="s">
        <v>108</v>
      </c>
      <c r="C122" s="43" t="s">
        <v>109</v>
      </c>
    </row>
    <row r="123" spans="2:3" s="43" customFormat="1" ht="12.75" hidden="1" x14ac:dyDescent="0.2">
      <c r="B123" s="47" t="s">
        <v>110</v>
      </c>
      <c r="C123" s="43" t="s">
        <v>111</v>
      </c>
    </row>
    <row r="124" spans="2:3" s="43" customFormat="1" ht="12.75" hidden="1" x14ac:dyDescent="0.2">
      <c r="B124" s="47" t="s">
        <v>112</v>
      </c>
      <c r="C124" s="43" t="s">
        <v>113</v>
      </c>
    </row>
    <row r="125" spans="2:3" s="43" customFormat="1" ht="12.75" hidden="1" x14ac:dyDescent="0.2">
      <c r="B125" s="47" t="s">
        <v>114</v>
      </c>
      <c r="C125" s="43" t="s">
        <v>115</v>
      </c>
    </row>
    <row r="126" spans="2:3" s="43" customFormat="1" ht="12.75" hidden="1" x14ac:dyDescent="0.2">
      <c r="B126" s="47" t="s">
        <v>116</v>
      </c>
      <c r="C126" s="43" t="s">
        <v>117</v>
      </c>
    </row>
    <row r="127" spans="2:3" s="43" customFormat="1" ht="12.75" hidden="1" x14ac:dyDescent="0.2">
      <c r="B127" s="47" t="s">
        <v>118</v>
      </c>
      <c r="C127" s="43" t="s">
        <v>119</v>
      </c>
    </row>
    <row r="128" spans="2:3" s="43" customFormat="1" ht="12.75" hidden="1" x14ac:dyDescent="0.2">
      <c r="B128" s="47" t="s">
        <v>120</v>
      </c>
      <c r="C128" s="43" t="s">
        <v>121</v>
      </c>
    </row>
    <row r="129" spans="2:3" s="43" customFormat="1" ht="12.75" hidden="1" x14ac:dyDescent="0.2">
      <c r="B129" s="47" t="s">
        <v>122</v>
      </c>
      <c r="C129" s="43" t="s">
        <v>123</v>
      </c>
    </row>
    <row r="130" spans="2:3" s="43" customFormat="1" ht="12.75" hidden="1" x14ac:dyDescent="0.2">
      <c r="B130" s="47" t="s">
        <v>124</v>
      </c>
      <c r="C130" s="43" t="s">
        <v>125</v>
      </c>
    </row>
    <row r="131" spans="2:3" s="43" customFormat="1" ht="12.75" hidden="1" x14ac:dyDescent="0.2">
      <c r="B131" s="47" t="s">
        <v>126</v>
      </c>
      <c r="C131" s="43" t="s">
        <v>127</v>
      </c>
    </row>
    <row r="132" spans="2:3" s="43" customFormat="1" ht="12.75" hidden="1" x14ac:dyDescent="0.2">
      <c r="B132" s="47" t="s">
        <v>128</v>
      </c>
      <c r="C132" s="43" t="s">
        <v>129</v>
      </c>
    </row>
    <row r="133" spans="2:3" s="43" customFormat="1" ht="12.75" hidden="1" x14ac:dyDescent="0.2">
      <c r="B133" s="47" t="s">
        <v>130</v>
      </c>
      <c r="C133" s="43" t="s">
        <v>131</v>
      </c>
    </row>
    <row r="134" spans="2:3" s="43" customFormat="1" ht="12.75" hidden="1" x14ac:dyDescent="0.2">
      <c r="B134" s="47" t="s">
        <v>132</v>
      </c>
      <c r="C134" s="43" t="s">
        <v>133</v>
      </c>
    </row>
    <row r="135" spans="2:3" s="43" customFormat="1" ht="12.75" hidden="1" x14ac:dyDescent="0.2">
      <c r="B135" s="47" t="s">
        <v>134</v>
      </c>
      <c r="C135" s="43" t="s">
        <v>135</v>
      </c>
    </row>
    <row r="136" spans="2:3" s="43" customFormat="1" ht="12.75" hidden="1" x14ac:dyDescent="0.2">
      <c r="B136" s="47" t="s">
        <v>136</v>
      </c>
      <c r="C136" s="43" t="s">
        <v>137</v>
      </c>
    </row>
    <row r="137" spans="2:3" s="43" customFormat="1" ht="12.75" hidden="1" x14ac:dyDescent="0.2">
      <c r="B137" s="47" t="s">
        <v>138</v>
      </c>
      <c r="C137" s="43" t="s">
        <v>139</v>
      </c>
    </row>
    <row r="138" spans="2:3" s="43" customFormat="1" ht="12.75" hidden="1" x14ac:dyDescent="0.2">
      <c r="B138" s="47" t="s">
        <v>140</v>
      </c>
      <c r="C138" s="43" t="s">
        <v>141</v>
      </c>
    </row>
    <row r="139" spans="2:3" s="43" customFormat="1" ht="12.75" hidden="1" x14ac:dyDescent="0.2">
      <c r="B139" s="47" t="s">
        <v>142</v>
      </c>
      <c r="C139" s="43" t="s">
        <v>143</v>
      </c>
    </row>
    <row r="140" spans="2:3" s="43" customFormat="1" ht="12.75" hidden="1" x14ac:dyDescent="0.2">
      <c r="B140" s="47" t="s">
        <v>144</v>
      </c>
      <c r="C140" s="43" t="s">
        <v>145</v>
      </c>
    </row>
    <row r="141" spans="2:3" s="43" customFormat="1" ht="12.75" hidden="1" x14ac:dyDescent="0.2">
      <c r="B141" s="47" t="s">
        <v>146</v>
      </c>
      <c r="C141" s="43" t="s">
        <v>147</v>
      </c>
    </row>
    <row r="142" spans="2:3" s="43" customFormat="1" ht="12.75" hidden="1" x14ac:dyDescent="0.2">
      <c r="B142" s="47" t="s">
        <v>148</v>
      </c>
      <c r="C142" s="43" t="s">
        <v>149</v>
      </c>
    </row>
    <row r="143" spans="2:3" s="43" customFormat="1" ht="12.75" hidden="1" x14ac:dyDescent="0.2">
      <c r="B143" s="47" t="s">
        <v>150</v>
      </c>
      <c r="C143" s="43" t="s">
        <v>151</v>
      </c>
    </row>
    <row r="144" spans="2:3" s="43" customFormat="1" ht="12.75" hidden="1" x14ac:dyDescent="0.2">
      <c r="B144" s="47" t="s">
        <v>152</v>
      </c>
      <c r="C144" s="43" t="s">
        <v>153</v>
      </c>
    </row>
    <row r="145" spans="2:3" s="43" customFormat="1" ht="12.75" hidden="1" x14ac:dyDescent="0.2">
      <c r="B145" s="47" t="s">
        <v>154</v>
      </c>
      <c r="C145" s="43" t="s">
        <v>155</v>
      </c>
    </row>
    <row r="146" spans="2:3" s="43" customFormat="1" ht="12.75" hidden="1" x14ac:dyDescent="0.2">
      <c r="B146" s="47" t="s">
        <v>156</v>
      </c>
      <c r="C146" s="43" t="s">
        <v>157</v>
      </c>
    </row>
    <row r="147" spans="2:3" s="43" customFormat="1" ht="12.75" hidden="1" x14ac:dyDescent="0.2">
      <c r="B147" s="47" t="s">
        <v>158</v>
      </c>
      <c r="C147" s="43" t="s">
        <v>159</v>
      </c>
    </row>
    <row r="148" spans="2:3" s="43" customFormat="1" ht="12.75" hidden="1" x14ac:dyDescent="0.2">
      <c r="B148" s="47" t="s">
        <v>160</v>
      </c>
      <c r="C148" s="43" t="s">
        <v>161</v>
      </c>
    </row>
    <row r="149" spans="2:3" s="43" customFormat="1" ht="12.75" hidden="1" x14ac:dyDescent="0.2">
      <c r="B149" s="47" t="s">
        <v>162</v>
      </c>
      <c r="C149" s="43" t="s">
        <v>163</v>
      </c>
    </row>
    <row r="150" spans="2:3" s="43" customFormat="1" ht="12.75" hidden="1" x14ac:dyDescent="0.2">
      <c r="B150" s="47" t="s">
        <v>164</v>
      </c>
      <c r="C150" s="43" t="s">
        <v>165</v>
      </c>
    </row>
    <row r="151" spans="2:3" s="43" customFormat="1" ht="12.75" hidden="1" x14ac:dyDescent="0.2">
      <c r="B151" s="47" t="s">
        <v>166</v>
      </c>
      <c r="C151" s="43" t="s">
        <v>167</v>
      </c>
    </row>
    <row r="152" spans="2:3" s="43" customFormat="1" ht="12.75" hidden="1" x14ac:dyDescent="0.2">
      <c r="B152" s="47" t="s">
        <v>168</v>
      </c>
      <c r="C152" s="43" t="s">
        <v>169</v>
      </c>
    </row>
    <row r="153" spans="2:3" s="43" customFormat="1" ht="12.75" hidden="1" x14ac:dyDescent="0.2">
      <c r="B153" s="47" t="s">
        <v>170</v>
      </c>
      <c r="C153" s="43" t="s">
        <v>171</v>
      </c>
    </row>
    <row r="154" spans="2:3" s="43" customFormat="1" ht="12.75" hidden="1" x14ac:dyDescent="0.2">
      <c r="B154" s="47" t="s">
        <v>172</v>
      </c>
      <c r="C154" s="43" t="s">
        <v>173</v>
      </c>
    </row>
    <row r="155" spans="2:3" s="43" customFormat="1" ht="12.75" hidden="1" x14ac:dyDescent="0.2">
      <c r="B155" s="47" t="s">
        <v>174</v>
      </c>
      <c r="C155" s="43" t="s">
        <v>175</v>
      </c>
    </row>
    <row r="156" spans="2:3" s="43" customFormat="1" ht="12.75" hidden="1" x14ac:dyDescent="0.2">
      <c r="B156" s="47" t="s">
        <v>176</v>
      </c>
      <c r="C156" s="43" t="s">
        <v>177</v>
      </c>
    </row>
    <row r="157" spans="2:3" s="43" customFormat="1" ht="12.75" hidden="1" x14ac:dyDescent="0.2">
      <c r="B157" s="47" t="s">
        <v>178</v>
      </c>
      <c r="C157" s="43" t="s">
        <v>179</v>
      </c>
    </row>
    <row r="158" spans="2:3" s="43" customFormat="1" ht="12.75" hidden="1" x14ac:dyDescent="0.2">
      <c r="B158" s="47" t="s">
        <v>180</v>
      </c>
      <c r="C158" s="43" t="s">
        <v>181</v>
      </c>
    </row>
    <row r="159" spans="2:3" s="43" customFormat="1" ht="12.75" hidden="1" x14ac:dyDescent="0.2">
      <c r="B159" s="47" t="s">
        <v>182</v>
      </c>
      <c r="C159" s="43" t="s">
        <v>183</v>
      </c>
    </row>
    <row r="160" spans="2:3" s="43" customFormat="1" ht="12.75" hidden="1" x14ac:dyDescent="0.2">
      <c r="B160" s="47" t="s">
        <v>184</v>
      </c>
      <c r="C160" s="43" t="s">
        <v>185</v>
      </c>
    </row>
    <row r="161" spans="2:3" s="43" customFormat="1" ht="12.75" hidden="1" x14ac:dyDescent="0.2">
      <c r="B161" s="47" t="s">
        <v>186</v>
      </c>
      <c r="C161" s="43" t="s">
        <v>187</v>
      </c>
    </row>
    <row r="162" spans="2:3" s="43" customFormat="1" ht="12.75" hidden="1" x14ac:dyDescent="0.2">
      <c r="B162" s="47" t="s">
        <v>188</v>
      </c>
      <c r="C162" s="43" t="s">
        <v>189</v>
      </c>
    </row>
    <row r="163" spans="2:3" s="43" customFormat="1" ht="12.75" hidden="1" x14ac:dyDescent="0.2">
      <c r="B163" s="47" t="s">
        <v>190</v>
      </c>
      <c r="C163" s="43" t="s">
        <v>191</v>
      </c>
    </row>
    <row r="164" spans="2:3" s="43" customFormat="1" ht="12.75" hidden="1" x14ac:dyDescent="0.2">
      <c r="B164" s="47" t="s">
        <v>192</v>
      </c>
      <c r="C164" s="43" t="s">
        <v>193</v>
      </c>
    </row>
    <row r="165" spans="2:3" s="43" customFormat="1" ht="12.75" hidden="1" x14ac:dyDescent="0.2">
      <c r="B165" s="47" t="s">
        <v>194</v>
      </c>
      <c r="C165" s="43" t="s">
        <v>195</v>
      </c>
    </row>
    <row r="166" spans="2:3" s="43" customFormat="1" ht="12.75" hidden="1" x14ac:dyDescent="0.2">
      <c r="B166" s="47" t="s">
        <v>196</v>
      </c>
      <c r="C166" s="43" t="s">
        <v>197</v>
      </c>
    </row>
    <row r="167" spans="2:3" s="43" customFormat="1" ht="12.75" hidden="1" x14ac:dyDescent="0.2">
      <c r="B167" s="47" t="s">
        <v>198</v>
      </c>
      <c r="C167" s="43" t="s">
        <v>199</v>
      </c>
    </row>
    <row r="168" spans="2:3" s="43" customFormat="1" ht="12.75" hidden="1" x14ac:dyDescent="0.2">
      <c r="B168" s="47" t="s">
        <v>200</v>
      </c>
      <c r="C168" s="43" t="s">
        <v>201</v>
      </c>
    </row>
    <row r="169" spans="2:3" s="43" customFormat="1" ht="12.75" hidden="1" x14ac:dyDescent="0.2">
      <c r="B169" s="47" t="s">
        <v>202</v>
      </c>
      <c r="C169" s="43" t="s">
        <v>203</v>
      </c>
    </row>
    <row r="170" spans="2:3" s="43" customFormat="1" ht="12.75" hidden="1" x14ac:dyDescent="0.2">
      <c r="B170" s="47" t="s">
        <v>204</v>
      </c>
      <c r="C170" s="43" t="s">
        <v>205</v>
      </c>
    </row>
    <row r="171" spans="2:3" s="43" customFormat="1" ht="12.75" hidden="1" x14ac:dyDescent="0.2">
      <c r="B171" s="47" t="s">
        <v>206</v>
      </c>
      <c r="C171" s="43" t="s">
        <v>207</v>
      </c>
    </row>
    <row r="172" spans="2:3" s="43" customFormat="1" ht="12.75" hidden="1" x14ac:dyDescent="0.2">
      <c r="B172" s="47" t="s">
        <v>208</v>
      </c>
      <c r="C172" s="43" t="s">
        <v>209</v>
      </c>
    </row>
    <row r="173" spans="2:3" s="43" customFormat="1" ht="12.75" hidden="1" x14ac:dyDescent="0.2">
      <c r="B173" s="47" t="s">
        <v>210</v>
      </c>
      <c r="C173" s="43" t="s">
        <v>211</v>
      </c>
    </row>
    <row r="174" spans="2:3" s="43" customFormat="1" ht="12.75" hidden="1" x14ac:dyDescent="0.2">
      <c r="B174" s="47" t="s">
        <v>212</v>
      </c>
      <c r="C174" s="43" t="s">
        <v>213</v>
      </c>
    </row>
    <row r="175" spans="2:3" s="43" customFormat="1" ht="12.75" hidden="1" x14ac:dyDescent="0.2">
      <c r="B175" s="47" t="s">
        <v>214</v>
      </c>
      <c r="C175" s="43" t="s">
        <v>215</v>
      </c>
    </row>
    <row r="176" spans="2:3" s="43" customFormat="1" ht="12.75" hidden="1" x14ac:dyDescent="0.2">
      <c r="B176" s="47" t="s">
        <v>216</v>
      </c>
      <c r="C176" s="43" t="s">
        <v>217</v>
      </c>
    </row>
    <row r="177" spans="2:3" s="43" customFormat="1" ht="12.75" hidden="1" x14ac:dyDescent="0.2">
      <c r="B177" s="47" t="s">
        <v>218</v>
      </c>
      <c r="C177" s="43" t="s">
        <v>219</v>
      </c>
    </row>
    <row r="178" spans="2:3" s="43" customFormat="1" ht="12.75" hidden="1" x14ac:dyDescent="0.2">
      <c r="B178" s="47" t="s">
        <v>220</v>
      </c>
      <c r="C178" s="43" t="s">
        <v>221</v>
      </c>
    </row>
    <row r="179" spans="2:3" s="43" customFormat="1" ht="12.75" hidden="1" x14ac:dyDescent="0.2">
      <c r="B179" s="47" t="s">
        <v>222</v>
      </c>
      <c r="C179" s="43" t="s">
        <v>223</v>
      </c>
    </row>
    <row r="180" spans="2:3" s="43" customFormat="1" ht="12.75" hidden="1" x14ac:dyDescent="0.2">
      <c r="B180" s="47" t="s">
        <v>224</v>
      </c>
      <c r="C180" s="43" t="s">
        <v>225</v>
      </c>
    </row>
    <row r="181" spans="2:3" s="43" customFormat="1" ht="12.75" hidden="1" x14ac:dyDescent="0.2">
      <c r="B181" s="47" t="s">
        <v>226</v>
      </c>
      <c r="C181" s="43" t="s">
        <v>227</v>
      </c>
    </row>
    <row r="182" spans="2:3" s="43" customFormat="1" ht="12.75" hidden="1" x14ac:dyDescent="0.2">
      <c r="B182" s="47" t="s">
        <v>228</v>
      </c>
      <c r="C182" s="43" t="s">
        <v>229</v>
      </c>
    </row>
    <row r="183" spans="2:3" s="43" customFormat="1" ht="12.75" hidden="1" x14ac:dyDescent="0.2">
      <c r="B183" s="47" t="s">
        <v>230</v>
      </c>
      <c r="C183" s="43" t="s">
        <v>231</v>
      </c>
    </row>
    <row r="184" spans="2:3" s="43" customFormat="1" ht="12.75" hidden="1" x14ac:dyDescent="0.2">
      <c r="B184" s="47" t="s">
        <v>232</v>
      </c>
      <c r="C184" s="43" t="s">
        <v>233</v>
      </c>
    </row>
    <row r="185" spans="2:3" s="43" customFormat="1" ht="12.75" hidden="1" x14ac:dyDescent="0.2">
      <c r="B185" s="47" t="s">
        <v>234</v>
      </c>
      <c r="C185" s="43" t="s">
        <v>235</v>
      </c>
    </row>
    <row r="186" spans="2:3" s="43" customFormat="1" ht="12.75" hidden="1" x14ac:dyDescent="0.2">
      <c r="B186" s="47" t="s">
        <v>236</v>
      </c>
      <c r="C186" s="43" t="s">
        <v>237</v>
      </c>
    </row>
    <row r="187" spans="2:3" s="43" customFormat="1" ht="12.75" hidden="1" x14ac:dyDescent="0.2">
      <c r="B187" s="47" t="s">
        <v>238</v>
      </c>
      <c r="C187" s="43" t="s">
        <v>239</v>
      </c>
    </row>
    <row r="188" spans="2:3" s="43" customFormat="1" ht="12.75" hidden="1" x14ac:dyDescent="0.2">
      <c r="B188" s="47" t="s">
        <v>240</v>
      </c>
      <c r="C188" s="43" t="s">
        <v>241</v>
      </c>
    </row>
    <row r="189" spans="2:3" s="43" customFormat="1" ht="12.75" hidden="1" x14ac:dyDescent="0.2">
      <c r="B189" s="47" t="s">
        <v>242</v>
      </c>
      <c r="C189" s="43" t="s">
        <v>243</v>
      </c>
    </row>
    <row r="190" spans="2:3" s="43" customFormat="1" ht="12.75" hidden="1" x14ac:dyDescent="0.2">
      <c r="B190" s="47"/>
    </row>
    <row r="191" spans="2:3" s="43" customFormat="1" ht="12.75" hidden="1" x14ac:dyDescent="0.2">
      <c r="B191" s="43" t="s">
        <v>244</v>
      </c>
      <c r="C191" s="43" t="s">
        <v>37</v>
      </c>
    </row>
    <row r="192" spans="2:3" s="43" customFormat="1" ht="12.75" hidden="1" x14ac:dyDescent="0.2">
      <c r="B192" s="47" t="s">
        <v>245</v>
      </c>
      <c r="C192" s="43" t="s">
        <v>40</v>
      </c>
    </row>
    <row r="193" spans="2:3" s="43" customFormat="1" ht="12.75" hidden="1" x14ac:dyDescent="0.2">
      <c r="B193" s="47" t="s">
        <v>246</v>
      </c>
      <c r="C193" s="43" t="s">
        <v>247</v>
      </c>
    </row>
    <row r="194" spans="2:3" s="43" customFormat="1" ht="12.75" hidden="1" x14ac:dyDescent="0.2">
      <c r="B194" s="47" t="s">
        <v>248</v>
      </c>
      <c r="C194" s="43" t="s">
        <v>249</v>
      </c>
    </row>
    <row r="195" spans="2:3" s="43" customFormat="1" ht="12.75" hidden="1" x14ac:dyDescent="0.2">
      <c r="B195" s="47" t="s">
        <v>250</v>
      </c>
      <c r="C195" s="43" t="s">
        <v>251</v>
      </c>
    </row>
    <row r="196" spans="2:3" s="43" customFormat="1" ht="12.75" hidden="1" x14ac:dyDescent="0.2">
      <c r="B196" s="47" t="s">
        <v>252</v>
      </c>
      <c r="C196" s="43" t="s">
        <v>253</v>
      </c>
    </row>
    <row r="197" spans="2:3" s="43" customFormat="1" ht="12.75" hidden="1" x14ac:dyDescent="0.2">
      <c r="B197" s="47" t="s">
        <v>254</v>
      </c>
      <c r="C197" s="43" t="s">
        <v>255</v>
      </c>
    </row>
    <row r="198" spans="2:3" s="43" customFormat="1" ht="12.75" hidden="1" x14ac:dyDescent="0.2">
      <c r="B198" s="47" t="s">
        <v>256</v>
      </c>
      <c r="C198" s="43" t="s">
        <v>257</v>
      </c>
    </row>
    <row r="199" spans="2:3" s="43" customFormat="1" ht="12.75" hidden="1" x14ac:dyDescent="0.2">
      <c r="B199" s="47" t="s">
        <v>258</v>
      </c>
      <c r="C199" s="43" t="s">
        <v>259</v>
      </c>
    </row>
    <row r="200" spans="2:3" s="43" customFormat="1" ht="12.75" hidden="1" x14ac:dyDescent="0.2">
      <c r="B200" s="47" t="s">
        <v>260</v>
      </c>
      <c r="C200" s="43" t="s">
        <v>261</v>
      </c>
    </row>
    <row r="201" spans="2:3" s="43" customFormat="1" ht="12.75" hidden="1" x14ac:dyDescent="0.2">
      <c r="B201" s="47" t="s">
        <v>262</v>
      </c>
      <c r="C201" s="43" t="s">
        <v>263</v>
      </c>
    </row>
    <row r="202" spans="2:3" s="43" customFormat="1" ht="12.75" hidden="1" x14ac:dyDescent="0.2"/>
    <row r="203" spans="2:3" s="43" customFormat="1" ht="12.75" hidden="1" x14ac:dyDescent="0.2">
      <c r="B203" s="47" t="s">
        <v>246</v>
      </c>
      <c r="C203" s="43" t="s">
        <v>264</v>
      </c>
    </row>
    <row r="204" spans="2:3" s="43" customFormat="1" ht="12.75" hidden="1" x14ac:dyDescent="0.2">
      <c r="B204" s="47" t="s">
        <v>248</v>
      </c>
      <c r="C204" s="43" t="s">
        <v>265</v>
      </c>
    </row>
    <row r="205" spans="2:3" s="43" customFormat="1" ht="12.75" hidden="1" x14ac:dyDescent="0.2">
      <c r="B205" s="47" t="s">
        <v>250</v>
      </c>
      <c r="C205" s="43" t="s">
        <v>266</v>
      </c>
    </row>
    <row r="206" spans="2:3" s="43" customFormat="1" ht="12.75" hidden="1" x14ac:dyDescent="0.2">
      <c r="B206" s="47" t="s">
        <v>252</v>
      </c>
      <c r="C206" s="43" t="s">
        <v>267</v>
      </c>
    </row>
    <row r="207" spans="2:3" s="43" customFormat="1" ht="12.75" hidden="1" x14ac:dyDescent="0.2">
      <c r="B207" s="47" t="s">
        <v>254</v>
      </c>
      <c r="C207" s="43" t="s">
        <v>268</v>
      </c>
    </row>
    <row r="208" spans="2:3" s="43" customFormat="1" ht="12.75" hidden="1" x14ac:dyDescent="0.2">
      <c r="B208" s="47" t="s">
        <v>256</v>
      </c>
      <c r="C208" s="43" t="s">
        <v>269</v>
      </c>
    </row>
    <row r="209" spans="2:3" s="43" customFormat="1" ht="12.75" hidden="1" x14ac:dyDescent="0.2">
      <c r="B209" s="47" t="s">
        <v>258</v>
      </c>
      <c r="C209" s="43" t="s">
        <v>270</v>
      </c>
    </row>
    <row r="210" spans="2:3" s="43" customFormat="1" ht="12.75" hidden="1" x14ac:dyDescent="0.2">
      <c r="B210" s="47" t="s">
        <v>260</v>
      </c>
      <c r="C210" s="43" t="s">
        <v>271</v>
      </c>
    </row>
    <row r="211" spans="2:3" s="43" customFormat="1" ht="12.75" hidden="1" x14ac:dyDescent="0.2">
      <c r="B211" s="47" t="s">
        <v>262</v>
      </c>
      <c r="C211" s="43" t="s">
        <v>272</v>
      </c>
    </row>
    <row r="212" spans="2:3" s="43" customFormat="1" ht="12.75" hidden="1" x14ac:dyDescent="0.2">
      <c r="B212" s="47"/>
    </row>
    <row r="213" spans="2:3" s="43" customFormat="1" ht="12.75" hidden="1" x14ac:dyDescent="0.2">
      <c r="B213" s="47" t="s">
        <v>246</v>
      </c>
      <c r="C213" s="43" t="s">
        <v>273</v>
      </c>
    </row>
    <row r="214" spans="2:3" s="43" customFormat="1" ht="12.75" hidden="1" x14ac:dyDescent="0.2">
      <c r="B214" s="47" t="s">
        <v>248</v>
      </c>
      <c r="C214" s="43" t="s">
        <v>274</v>
      </c>
    </row>
    <row r="215" spans="2:3" s="43" customFormat="1" ht="12.75" hidden="1" x14ac:dyDescent="0.2">
      <c r="B215" s="47" t="s">
        <v>250</v>
      </c>
      <c r="C215" s="43" t="s">
        <v>275</v>
      </c>
    </row>
    <row r="216" spans="2:3" s="43" customFormat="1" ht="12.75" hidden="1" x14ac:dyDescent="0.2">
      <c r="B216" s="47" t="s">
        <v>252</v>
      </c>
      <c r="C216" s="43" t="s">
        <v>276</v>
      </c>
    </row>
    <row r="217" spans="2:3" s="43" customFormat="1" ht="12.75" hidden="1" x14ac:dyDescent="0.2">
      <c r="B217" s="47" t="s">
        <v>254</v>
      </c>
      <c r="C217" s="43" t="s">
        <v>277</v>
      </c>
    </row>
    <row r="218" spans="2:3" s="43" customFormat="1" ht="12.75" hidden="1" x14ac:dyDescent="0.2">
      <c r="B218" s="47" t="s">
        <v>256</v>
      </c>
      <c r="C218" s="43" t="s">
        <v>278</v>
      </c>
    </row>
    <row r="219" spans="2:3" s="43" customFormat="1" ht="12.75" hidden="1" x14ac:dyDescent="0.2">
      <c r="B219" s="47" t="s">
        <v>258</v>
      </c>
      <c r="C219" s="43" t="s">
        <v>279</v>
      </c>
    </row>
    <row r="220" spans="2:3" s="43" customFormat="1" ht="12.75" hidden="1" x14ac:dyDescent="0.2">
      <c r="B220" s="47" t="s">
        <v>260</v>
      </c>
      <c r="C220" s="43" t="s">
        <v>280</v>
      </c>
    </row>
    <row r="221" spans="2:3" s="43" customFormat="1" ht="12.75" hidden="1" x14ac:dyDescent="0.2">
      <c r="B221" s="47" t="s">
        <v>262</v>
      </c>
      <c r="C221" s="43" t="s">
        <v>281</v>
      </c>
    </row>
    <row r="222" spans="2:3" s="43" customFormat="1" ht="12.75" hidden="1" x14ac:dyDescent="0.2">
      <c r="B222" s="47"/>
    </row>
    <row r="223" spans="2:3" s="43" customFormat="1" ht="12.75" hidden="1" x14ac:dyDescent="0.2">
      <c r="B223" s="47" t="s">
        <v>246</v>
      </c>
      <c r="C223" s="43" t="s">
        <v>282</v>
      </c>
    </row>
    <row r="224" spans="2:3" s="43" customFormat="1" ht="12.75" hidden="1" x14ac:dyDescent="0.2">
      <c r="B224" s="47" t="s">
        <v>248</v>
      </c>
      <c r="C224" s="43" t="s">
        <v>283</v>
      </c>
    </row>
    <row r="225" spans="2:3" s="43" customFormat="1" ht="12.75" hidden="1" x14ac:dyDescent="0.2">
      <c r="B225" s="47" t="s">
        <v>250</v>
      </c>
      <c r="C225" s="43" t="s">
        <v>284</v>
      </c>
    </row>
    <row r="226" spans="2:3" s="43" customFormat="1" ht="12.75" hidden="1" x14ac:dyDescent="0.2">
      <c r="B226" s="47" t="s">
        <v>252</v>
      </c>
      <c r="C226" s="43" t="s">
        <v>285</v>
      </c>
    </row>
    <row r="227" spans="2:3" s="43" customFormat="1" ht="12.75" hidden="1" x14ac:dyDescent="0.2">
      <c r="B227" s="47" t="s">
        <v>254</v>
      </c>
      <c r="C227" s="43" t="s">
        <v>286</v>
      </c>
    </row>
    <row r="228" spans="2:3" s="43" customFormat="1" ht="12.75" hidden="1" x14ac:dyDescent="0.2">
      <c r="B228" s="47" t="s">
        <v>256</v>
      </c>
      <c r="C228" s="43" t="s">
        <v>287</v>
      </c>
    </row>
    <row r="229" spans="2:3" s="43" customFormat="1" ht="12.75" hidden="1" x14ac:dyDescent="0.2">
      <c r="B229" s="47" t="s">
        <v>258</v>
      </c>
      <c r="C229" s="43" t="s">
        <v>288</v>
      </c>
    </row>
    <row r="230" spans="2:3" s="43" customFormat="1" ht="12.75" hidden="1" x14ac:dyDescent="0.2">
      <c r="B230" s="47" t="s">
        <v>260</v>
      </c>
      <c r="C230" s="43" t="s">
        <v>289</v>
      </c>
    </row>
    <row r="231" spans="2:3" s="43" customFormat="1" ht="12.75" hidden="1" x14ac:dyDescent="0.2">
      <c r="B231" s="47" t="s">
        <v>262</v>
      </c>
      <c r="C231" s="43" t="s">
        <v>290</v>
      </c>
    </row>
    <row r="232" spans="2:3" s="43" customFormat="1" ht="12.75" hidden="1" x14ac:dyDescent="0.2">
      <c r="B232" s="47"/>
    </row>
    <row r="233" spans="2:3" s="43" customFormat="1" ht="12.75" hidden="1" x14ac:dyDescent="0.2">
      <c r="B233" s="47" t="s">
        <v>246</v>
      </c>
      <c r="C233" s="43" t="s">
        <v>291</v>
      </c>
    </row>
    <row r="234" spans="2:3" s="43" customFormat="1" ht="12.75" hidden="1" x14ac:dyDescent="0.2">
      <c r="B234" s="47" t="s">
        <v>248</v>
      </c>
      <c r="C234" s="43" t="s">
        <v>292</v>
      </c>
    </row>
    <row r="235" spans="2:3" s="43" customFormat="1" ht="12.75" hidden="1" x14ac:dyDescent="0.2">
      <c r="B235" s="47" t="s">
        <v>250</v>
      </c>
      <c r="C235" s="43" t="s">
        <v>293</v>
      </c>
    </row>
    <row r="236" spans="2:3" s="43" customFormat="1" ht="12.75" hidden="1" x14ac:dyDescent="0.2">
      <c r="B236" s="47" t="s">
        <v>252</v>
      </c>
      <c r="C236" s="43" t="s">
        <v>294</v>
      </c>
    </row>
    <row r="237" spans="2:3" s="43" customFormat="1" ht="12.75" hidden="1" x14ac:dyDescent="0.2">
      <c r="B237" s="47" t="s">
        <v>254</v>
      </c>
      <c r="C237" s="43" t="s">
        <v>295</v>
      </c>
    </row>
    <row r="238" spans="2:3" s="43" customFormat="1" ht="12.75" hidden="1" x14ac:dyDescent="0.2">
      <c r="B238" s="47" t="s">
        <v>256</v>
      </c>
      <c r="C238" s="43" t="s">
        <v>296</v>
      </c>
    </row>
    <row r="239" spans="2:3" s="43" customFormat="1" ht="12.75" hidden="1" x14ac:dyDescent="0.2">
      <c r="B239" s="47" t="s">
        <v>258</v>
      </c>
      <c r="C239" s="43" t="s">
        <v>297</v>
      </c>
    </row>
    <row r="240" spans="2:3" s="43" customFormat="1" ht="12.75" hidden="1" x14ac:dyDescent="0.2">
      <c r="B240" s="47" t="s">
        <v>260</v>
      </c>
      <c r="C240" s="43" t="s">
        <v>298</v>
      </c>
    </row>
    <row r="241" spans="2:3" s="43" customFormat="1" ht="12.75" hidden="1" x14ac:dyDescent="0.2">
      <c r="B241" s="47" t="s">
        <v>262</v>
      </c>
      <c r="C241" s="43" t="s">
        <v>299</v>
      </c>
    </row>
    <row r="242" spans="2:3" s="43" customFormat="1" ht="12.75" hidden="1" x14ac:dyDescent="0.2">
      <c r="B242" s="47"/>
    </row>
    <row r="243" spans="2:3" s="43" customFormat="1" ht="12.75" hidden="1" x14ac:dyDescent="0.2">
      <c r="B243" s="47"/>
    </row>
    <row r="244" spans="2:3" s="43" customFormat="1" ht="12.75" hidden="1" x14ac:dyDescent="0.2">
      <c r="B244" s="47"/>
    </row>
    <row r="245" spans="2:3" s="43" customFormat="1" ht="12.75" hidden="1" x14ac:dyDescent="0.2">
      <c r="B245" s="47"/>
    </row>
    <row r="246" spans="2:3" s="43" customFormat="1" ht="12.75" hidden="1" x14ac:dyDescent="0.2">
      <c r="B246" s="47"/>
    </row>
    <row r="247" spans="2:3" s="43" customFormat="1" ht="12.75" hidden="1" x14ac:dyDescent="0.2">
      <c r="B247" s="47"/>
    </row>
    <row r="248" spans="2:3" s="43" customFormat="1" ht="12.75" hidden="1" x14ac:dyDescent="0.2"/>
    <row r="249" spans="2:3" s="43" customFormat="1" ht="12.75" hidden="1" x14ac:dyDescent="0.2"/>
    <row r="250" spans="2:3" s="43" customFormat="1" ht="12.75" hidden="1" x14ac:dyDescent="0.2"/>
    <row r="251" spans="2:3" s="43" customFormat="1" ht="12.75" hidden="1" x14ac:dyDescent="0.2"/>
    <row r="252" spans="2:3" s="43" customFormat="1" ht="12.75" hidden="1" x14ac:dyDescent="0.2"/>
    <row r="253" spans="2:3" s="43" customFormat="1" ht="12.75" hidden="1" x14ac:dyDescent="0.2"/>
    <row r="254" spans="2:3" s="43" customFormat="1" ht="12.75" hidden="1" x14ac:dyDescent="0.2"/>
    <row r="255" spans="2:3" s="43" customFormat="1" ht="12.75" hidden="1" x14ac:dyDescent="0.2"/>
    <row r="256" spans="2:3" s="43" customFormat="1" ht="12.75" hidden="1" x14ac:dyDescent="0.2"/>
    <row r="257" s="43" customFormat="1" ht="12.75" hidden="1" x14ac:dyDescent="0.2"/>
    <row r="258" customFormat="1" hidden="1" x14ac:dyDescent="0.25"/>
    <row r="259" customFormat="1" hidden="1" x14ac:dyDescent="0.25"/>
    <row r="260" customFormat="1" hidden="1" x14ac:dyDescent="0.25"/>
    <row r="261" customFormat="1" hidden="1" x14ac:dyDescent="0.25"/>
    <row r="262" customFormat="1" hidden="1" x14ac:dyDescent="0.25"/>
    <row r="263" customFormat="1" hidden="1" x14ac:dyDescent="0.25"/>
    <row r="264" customFormat="1" hidden="1" x14ac:dyDescent="0.25"/>
    <row r="265" customFormat="1" hidden="1" x14ac:dyDescent="0.25"/>
    <row r="266" customFormat="1" hidden="1" x14ac:dyDescent="0.25"/>
    <row r="267" customFormat="1" hidden="1" x14ac:dyDescent="0.25"/>
    <row r="268" customFormat="1" hidden="1" x14ac:dyDescent="0.25"/>
    <row r="269" customFormat="1" hidden="1" x14ac:dyDescent="0.25"/>
    <row r="270" customFormat="1" hidden="1" x14ac:dyDescent="0.25"/>
    <row r="271" customFormat="1" hidden="1" x14ac:dyDescent="0.25"/>
    <row r="272" customFormat="1" hidden="1" x14ac:dyDescent="0.25"/>
    <row r="273" customFormat="1" hidden="1" x14ac:dyDescent="0.25"/>
    <row r="274" customFormat="1" hidden="1" x14ac:dyDescent="0.25"/>
    <row r="275" s="4" customFormat="1" hidden="1" x14ac:dyDescent="0.25"/>
    <row r="276" s="4" customFormat="1" hidden="1" x14ac:dyDescent="0.25"/>
    <row r="277" s="4" customFormat="1" hidden="1" x14ac:dyDescent="0.25"/>
    <row r="278" s="4" customFormat="1" hidden="1" x14ac:dyDescent="0.25"/>
    <row r="279" s="4" customFormat="1" hidden="1" x14ac:dyDescent="0.25"/>
    <row r="280" s="4" customFormat="1" hidden="1" x14ac:dyDescent="0.25"/>
    <row r="281" s="4" customFormat="1" hidden="1" x14ac:dyDescent="0.25"/>
    <row r="282" s="4" customFormat="1" hidden="1" x14ac:dyDescent="0.25"/>
    <row r="283" s="4" customFormat="1" hidden="1" x14ac:dyDescent="0.25"/>
    <row r="284" s="4" customFormat="1" hidden="1" x14ac:dyDescent="0.25"/>
    <row r="285" s="4" customFormat="1" hidden="1" x14ac:dyDescent="0.25"/>
    <row r="286" s="4" customFormat="1" hidden="1" x14ac:dyDescent="0.25"/>
    <row r="287" s="4" customFormat="1" hidden="1" x14ac:dyDescent="0.25"/>
    <row r="288" s="4" customFormat="1" hidden="1" x14ac:dyDescent="0.25"/>
    <row r="289" s="4" customFormat="1" hidden="1" x14ac:dyDescent="0.25"/>
    <row r="290" s="4" customFormat="1" hidden="1" x14ac:dyDescent="0.25"/>
    <row r="291" s="4" customFormat="1" hidden="1" x14ac:dyDescent="0.25"/>
    <row r="292" s="4" customFormat="1" hidden="1" x14ac:dyDescent="0.25"/>
    <row r="293" s="4" customFormat="1" hidden="1" x14ac:dyDescent="0.25"/>
    <row r="294" s="4" customFormat="1" hidden="1" x14ac:dyDescent="0.25"/>
    <row r="295" s="4" customFormat="1" hidden="1" x14ac:dyDescent="0.25"/>
    <row r="296" s="4" customFormat="1" hidden="1" x14ac:dyDescent="0.25"/>
    <row r="297" s="4" customFormat="1" hidden="1" x14ac:dyDescent="0.25"/>
    <row r="298" s="4" customFormat="1" hidden="1" x14ac:dyDescent="0.25"/>
    <row r="299" s="4" customFormat="1" hidden="1" x14ac:dyDescent="0.25"/>
    <row r="300" s="4" customFormat="1" hidden="1" x14ac:dyDescent="0.25"/>
    <row r="301" s="4" customFormat="1" hidden="1" x14ac:dyDescent="0.25"/>
    <row r="302" s="4" customFormat="1" hidden="1" x14ac:dyDescent="0.25"/>
    <row r="303" s="4" customFormat="1" hidden="1" x14ac:dyDescent="0.25"/>
    <row r="304" s="4" customFormat="1" hidden="1" x14ac:dyDescent="0.25"/>
    <row r="305" s="4" customFormat="1" hidden="1" x14ac:dyDescent="0.25"/>
    <row r="306" s="4" customFormat="1" hidden="1" x14ac:dyDescent="0.25"/>
    <row r="307" s="4" customFormat="1" hidden="1" x14ac:dyDescent="0.25"/>
    <row r="308" s="4" customFormat="1" hidden="1" x14ac:dyDescent="0.25"/>
    <row r="309" s="4" customFormat="1" hidden="1" x14ac:dyDescent="0.25"/>
    <row r="310" s="4" customFormat="1" hidden="1" x14ac:dyDescent="0.25"/>
    <row r="311" s="4" customFormat="1" hidden="1" x14ac:dyDescent="0.25"/>
    <row r="312" s="4" customFormat="1" hidden="1" x14ac:dyDescent="0.25"/>
    <row r="313" s="4" customFormat="1" hidden="1" x14ac:dyDescent="0.25"/>
    <row r="314" s="4" customFormat="1" hidden="1" x14ac:dyDescent="0.25"/>
    <row r="315" s="4" customFormat="1" hidden="1" x14ac:dyDescent="0.25"/>
    <row r="316" s="4" customFormat="1" hidden="1" x14ac:dyDescent="0.25"/>
    <row r="317" s="4" customFormat="1" hidden="1" x14ac:dyDescent="0.25"/>
    <row r="318" s="4" customFormat="1" hidden="1" x14ac:dyDescent="0.25"/>
    <row r="319" s="4" customFormat="1" hidden="1" x14ac:dyDescent="0.25"/>
    <row r="320" s="4" customFormat="1" hidden="1" x14ac:dyDescent="0.25"/>
    <row r="321" s="4" customFormat="1" hidden="1" x14ac:dyDescent="0.25"/>
    <row r="322" s="4" customFormat="1" hidden="1" x14ac:dyDescent="0.25"/>
    <row r="323" s="4" customFormat="1" hidden="1" x14ac:dyDescent="0.25"/>
    <row r="324" s="4" customFormat="1" hidden="1" x14ac:dyDescent="0.25"/>
    <row r="325" s="4" customFormat="1" hidden="1" x14ac:dyDescent="0.25"/>
    <row r="326" s="4" customFormat="1" hidden="1" x14ac:dyDescent="0.25"/>
    <row r="327" s="4" customFormat="1" hidden="1" x14ac:dyDescent="0.25"/>
    <row r="328" s="4" customFormat="1" hidden="1" x14ac:dyDescent="0.25"/>
    <row r="329" s="4" customFormat="1" hidden="1" x14ac:dyDescent="0.25"/>
    <row r="330" s="4" customFormat="1" hidden="1" x14ac:dyDescent="0.25"/>
    <row r="331" s="4" customFormat="1" hidden="1" x14ac:dyDescent="0.25"/>
    <row r="332" s="4" customFormat="1" hidden="1" x14ac:dyDescent="0.25"/>
    <row r="333" s="4" customFormat="1" hidden="1" x14ac:dyDescent="0.25"/>
    <row r="334" s="4" customFormat="1" hidden="1" x14ac:dyDescent="0.25"/>
    <row r="335" s="4" customFormat="1" hidden="1" x14ac:dyDescent="0.25"/>
    <row r="336" s="4" customFormat="1" hidden="1" x14ac:dyDescent="0.25"/>
    <row r="337" s="4" customFormat="1" hidden="1" x14ac:dyDescent="0.25"/>
    <row r="338" s="4" customFormat="1" hidden="1" x14ac:dyDescent="0.25"/>
    <row r="339" s="4" customFormat="1" hidden="1" x14ac:dyDescent="0.25"/>
    <row r="340" s="4" customFormat="1" hidden="1" x14ac:dyDescent="0.25"/>
    <row r="341" s="4" customFormat="1" hidden="1" x14ac:dyDescent="0.25"/>
    <row r="342" s="4" customFormat="1" hidden="1" x14ac:dyDescent="0.25"/>
    <row r="343" s="4" customFormat="1" hidden="1" x14ac:dyDescent="0.25"/>
    <row r="344" s="4" customFormat="1" hidden="1" x14ac:dyDescent="0.25"/>
    <row r="345" s="4" customFormat="1" hidden="1" x14ac:dyDescent="0.25"/>
    <row r="346" s="4" customFormat="1" hidden="1" x14ac:dyDescent="0.25"/>
    <row r="347" s="4" customFormat="1" hidden="1" x14ac:dyDescent="0.25"/>
    <row r="348" s="4" customFormat="1" hidden="1" x14ac:dyDescent="0.25"/>
    <row r="349" s="4" customFormat="1" hidden="1" x14ac:dyDescent="0.25"/>
    <row r="350" s="4" customFormat="1" hidden="1" x14ac:dyDescent="0.25"/>
    <row r="351" s="4" customFormat="1" hidden="1" x14ac:dyDescent="0.25"/>
    <row r="352" s="4" customFormat="1" hidden="1" x14ac:dyDescent="0.25"/>
    <row r="353" s="4" customFormat="1" hidden="1" x14ac:dyDescent="0.25"/>
    <row r="354" s="4" customFormat="1" hidden="1" x14ac:dyDescent="0.25"/>
    <row r="355" s="4" customFormat="1" hidden="1" x14ac:dyDescent="0.25"/>
    <row r="356" s="4" customFormat="1" hidden="1" x14ac:dyDescent="0.25"/>
    <row r="357" s="4" customFormat="1" hidden="1" x14ac:dyDescent="0.25"/>
    <row r="358" s="4" customFormat="1" hidden="1" x14ac:dyDescent="0.25"/>
    <row r="359" s="4" customFormat="1" hidden="1" x14ac:dyDescent="0.25"/>
    <row r="360" s="4" customFormat="1" hidden="1" x14ac:dyDescent="0.25"/>
    <row r="361" s="4" customFormat="1" hidden="1" x14ac:dyDescent="0.25"/>
    <row r="362" s="4" customFormat="1" hidden="1" x14ac:dyDescent="0.25"/>
    <row r="363" s="4" customFormat="1" hidden="1" x14ac:dyDescent="0.25"/>
    <row r="364" s="4" customFormat="1" hidden="1" x14ac:dyDescent="0.25"/>
    <row r="365" s="4" customFormat="1" hidden="1" x14ac:dyDescent="0.25"/>
    <row r="366" s="4" customFormat="1" hidden="1" x14ac:dyDescent="0.25"/>
    <row r="367" s="4" customFormat="1" hidden="1" x14ac:dyDescent="0.25"/>
    <row r="368" s="4" customFormat="1" hidden="1" x14ac:dyDescent="0.25"/>
    <row r="369" s="4" customFormat="1" hidden="1" x14ac:dyDescent="0.25"/>
    <row r="370" s="4" customFormat="1" hidden="1" x14ac:dyDescent="0.25"/>
    <row r="371" s="4" customFormat="1" hidden="1" x14ac:dyDescent="0.25"/>
    <row r="372" s="4" customFormat="1" hidden="1" x14ac:dyDescent="0.25"/>
    <row r="373" s="4" customFormat="1" hidden="1" x14ac:dyDescent="0.25"/>
    <row r="374" s="4" customFormat="1" hidden="1" x14ac:dyDescent="0.25"/>
    <row r="375" s="4" customFormat="1" hidden="1" x14ac:dyDescent="0.25"/>
    <row r="376" s="4" customFormat="1" hidden="1" x14ac:dyDescent="0.25"/>
    <row r="377" s="4" customFormat="1" hidden="1" x14ac:dyDescent="0.25"/>
    <row r="378" s="4" customFormat="1" hidden="1" x14ac:dyDescent="0.25"/>
    <row r="379" s="4" customFormat="1" hidden="1" x14ac:dyDescent="0.25"/>
    <row r="380" s="4" customFormat="1" hidden="1" x14ac:dyDescent="0.25"/>
    <row r="381" s="4" customFormat="1" hidden="1" x14ac:dyDescent="0.25"/>
    <row r="382" s="4" customFormat="1" hidden="1" x14ac:dyDescent="0.25"/>
    <row r="383" s="4" customFormat="1" hidden="1" x14ac:dyDescent="0.25"/>
    <row r="384" s="4" customFormat="1" hidden="1" x14ac:dyDescent="0.25"/>
    <row r="385" s="4" customFormat="1" hidden="1" x14ac:dyDescent="0.25"/>
    <row r="386" s="4" customFormat="1" hidden="1" x14ac:dyDescent="0.25"/>
    <row r="387" s="4" customFormat="1" hidden="1" x14ac:dyDescent="0.25"/>
    <row r="388" s="4" customFormat="1" hidden="1" x14ac:dyDescent="0.25"/>
    <row r="389" s="4" customFormat="1" hidden="1" x14ac:dyDescent="0.25"/>
    <row r="390" s="4" customFormat="1" hidden="1" x14ac:dyDescent="0.25"/>
    <row r="391" s="4" customFormat="1" hidden="1" x14ac:dyDescent="0.25"/>
    <row r="392" s="4" customFormat="1" hidden="1" x14ac:dyDescent="0.25"/>
    <row r="393" s="4" customFormat="1" hidden="1" x14ac:dyDescent="0.25"/>
    <row r="394" s="4" customFormat="1" hidden="1" x14ac:dyDescent="0.25"/>
    <row r="395" s="4" customFormat="1" hidden="1" x14ac:dyDescent="0.25"/>
    <row r="396" s="4" customFormat="1" hidden="1" x14ac:dyDescent="0.25"/>
    <row r="397" s="4" customFormat="1" hidden="1" x14ac:dyDescent="0.25"/>
    <row r="398" s="4" customFormat="1" hidden="1" x14ac:dyDescent="0.25"/>
    <row r="399" s="4" customFormat="1" hidden="1" x14ac:dyDescent="0.25"/>
    <row r="400" s="4" customFormat="1" hidden="1" x14ac:dyDescent="0.25"/>
    <row r="401" s="4" customFormat="1" hidden="1" x14ac:dyDescent="0.25"/>
    <row r="402" s="4" customFormat="1" hidden="1" x14ac:dyDescent="0.25"/>
    <row r="403" s="4" customFormat="1" hidden="1" x14ac:dyDescent="0.25"/>
    <row r="404" s="4" customFormat="1" hidden="1" x14ac:dyDescent="0.25"/>
    <row r="405" s="4" customFormat="1" hidden="1" x14ac:dyDescent="0.25"/>
    <row r="406" s="4" customFormat="1" hidden="1" x14ac:dyDescent="0.25"/>
    <row r="407" s="4" customFormat="1" hidden="1" x14ac:dyDescent="0.25"/>
    <row r="408" s="4" customFormat="1" hidden="1" x14ac:dyDescent="0.25"/>
    <row r="409" s="4" customFormat="1" hidden="1" x14ac:dyDescent="0.25"/>
    <row r="410" s="4" customFormat="1" hidden="1" x14ac:dyDescent="0.25"/>
    <row r="411" s="4" customFormat="1" hidden="1" x14ac:dyDescent="0.25"/>
    <row r="412" s="4" customFormat="1" hidden="1" x14ac:dyDescent="0.25"/>
    <row r="413" s="4" customFormat="1" hidden="1" x14ac:dyDescent="0.25"/>
    <row r="414" s="4" customFormat="1" hidden="1" x14ac:dyDescent="0.25"/>
    <row r="415" s="4" customFormat="1" hidden="1" x14ac:dyDescent="0.25"/>
    <row r="416" s="4" customFormat="1" hidden="1" x14ac:dyDescent="0.25"/>
    <row r="417" s="4" customFormat="1" hidden="1" x14ac:dyDescent="0.25"/>
    <row r="418" s="4" customFormat="1" hidden="1" x14ac:dyDescent="0.25"/>
    <row r="419" s="4" customFormat="1" hidden="1" x14ac:dyDescent="0.25"/>
    <row r="420" s="4" customFormat="1" hidden="1" x14ac:dyDescent="0.25"/>
    <row r="421" s="4" customFormat="1" hidden="1" x14ac:dyDescent="0.25"/>
    <row r="422" s="4" customFormat="1" hidden="1" x14ac:dyDescent="0.25"/>
    <row r="423" s="4" customFormat="1" hidden="1" x14ac:dyDescent="0.25"/>
    <row r="424" s="4" customFormat="1" hidden="1" x14ac:dyDescent="0.25"/>
    <row r="425" s="4" customFormat="1" hidden="1" x14ac:dyDescent="0.25"/>
    <row r="426" s="4" customFormat="1" hidden="1" x14ac:dyDescent="0.25"/>
    <row r="427" s="4" customFormat="1" hidden="1" x14ac:dyDescent="0.25"/>
    <row r="428" s="4" customFormat="1" hidden="1" x14ac:dyDescent="0.25"/>
    <row r="429" s="4" customFormat="1" hidden="1" x14ac:dyDescent="0.25"/>
    <row r="430" s="4" customFormat="1" hidden="1" x14ac:dyDescent="0.25"/>
    <row r="431" s="4" customFormat="1" hidden="1" x14ac:dyDescent="0.25"/>
    <row r="432" s="4" customFormat="1" hidden="1" x14ac:dyDescent="0.25"/>
    <row r="433" s="4" customFormat="1" hidden="1" x14ac:dyDescent="0.25"/>
    <row r="434" s="4" customFormat="1" hidden="1" x14ac:dyDescent="0.25"/>
    <row r="435" s="4" customFormat="1" hidden="1" x14ac:dyDescent="0.25"/>
    <row r="436" s="4" customFormat="1" hidden="1" x14ac:dyDescent="0.25"/>
    <row r="437" s="4" customFormat="1" hidden="1" x14ac:dyDescent="0.25"/>
    <row r="438" s="4" customFormat="1" hidden="1" x14ac:dyDescent="0.25"/>
    <row r="439" s="4" customFormat="1" hidden="1" x14ac:dyDescent="0.25"/>
    <row r="440" s="4" customFormat="1" hidden="1" x14ac:dyDescent="0.25"/>
    <row r="441" s="4" customFormat="1" hidden="1" x14ac:dyDescent="0.25"/>
    <row r="442" s="4" customFormat="1" hidden="1" x14ac:dyDescent="0.25"/>
    <row r="443" s="4" customFormat="1" hidden="1" x14ac:dyDescent="0.25"/>
    <row r="444" s="4" customFormat="1" hidden="1" x14ac:dyDescent="0.25"/>
    <row r="445" s="4" customFormat="1" hidden="1" x14ac:dyDescent="0.25"/>
    <row r="446" s="4" customFormat="1" hidden="1" x14ac:dyDescent="0.25"/>
    <row r="447" s="4" customFormat="1" hidden="1" x14ac:dyDescent="0.25"/>
    <row r="448" s="4" customFormat="1" hidden="1" x14ac:dyDescent="0.25"/>
    <row r="449" s="4" customFormat="1" hidden="1" x14ac:dyDescent="0.25"/>
    <row r="450" s="4" customFormat="1" hidden="1" x14ac:dyDescent="0.25"/>
    <row r="451" s="4" customFormat="1" hidden="1" x14ac:dyDescent="0.25"/>
    <row r="452" s="4" customFormat="1" hidden="1" x14ac:dyDescent="0.25"/>
    <row r="453" s="4" customFormat="1" hidden="1" x14ac:dyDescent="0.25"/>
    <row r="454" s="4" customFormat="1" hidden="1" x14ac:dyDescent="0.25"/>
    <row r="455" s="4" customFormat="1" hidden="1" x14ac:dyDescent="0.25"/>
    <row r="456" s="4" customFormat="1" hidden="1" x14ac:dyDescent="0.25"/>
    <row r="457" s="4" customFormat="1" hidden="1" x14ac:dyDescent="0.25"/>
    <row r="458" s="4" customFormat="1" hidden="1" x14ac:dyDescent="0.25"/>
    <row r="459" s="4" customFormat="1" hidden="1" x14ac:dyDescent="0.25"/>
    <row r="460" s="4" customFormat="1" hidden="1" x14ac:dyDescent="0.25"/>
    <row r="461" s="4" customFormat="1" hidden="1" x14ac:dyDescent="0.25"/>
    <row r="462" s="4" customFormat="1" hidden="1" x14ac:dyDescent="0.25"/>
    <row r="463" s="4" customFormat="1" hidden="1" x14ac:dyDescent="0.25"/>
    <row r="464" s="4" customFormat="1" hidden="1" x14ac:dyDescent="0.25"/>
    <row r="465" s="4" customFormat="1" hidden="1" x14ac:dyDescent="0.25"/>
    <row r="466" s="4" customFormat="1" hidden="1" x14ac:dyDescent="0.25"/>
    <row r="467" s="4" customFormat="1" hidden="1" x14ac:dyDescent="0.25"/>
    <row r="468" s="4" customFormat="1" hidden="1" x14ac:dyDescent="0.25"/>
    <row r="469" s="4" customFormat="1" hidden="1" x14ac:dyDescent="0.25"/>
    <row r="470" s="4" customFormat="1" hidden="1" x14ac:dyDescent="0.25"/>
    <row r="471" s="4" customFormat="1" hidden="1" x14ac:dyDescent="0.25"/>
    <row r="472" s="4" customFormat="1" hidden="1" x14ac:dyDescent="0.25"/>
    <row r="473" s="4" customFormat="1" hidden="1" x14ac:dyDescent="0.25"/>
    <row r="474" s="4" customFormat="1" hidden="1" x14ac:dyDescent="0.25"/>
    <row r="475" s="4" customFormat="1" hidden="1" x14ac:dyDescent="0.25"/>
    <row r="476" s="4" customFormat="1" hidden="1" x14ac:dyDescent="0.25"/>
    <row r="477" s="4" customFormat="1" hidden="1" x14ac:dyDescent="0.25"/>
    <row r="478" s="4" customFormat="1" hidden="1" x14ac:dyDescent="0.25"/>
    <row r="479" s="4" customFormat="1" hidden="1" x14ac:dyDescent="0.25"/>
    <row r="480" s="4" customFormat="1" hidden="1" x14ac:dyDescent="0.25"/>
    <row r="481" s="4" customFormat="1" hidden="1" x14ac:dyDescent="0.25"/>
    <row r="482" s="4" customFormat="1" hidden="1" x14ac:dyDescent="0.25"/>
    <row r="483" s="4" customFormat="1" hidden="1" x14ac:dyDescent="0.25"/>
    <row r="484" s="4" customFormat="1" hidden="1" x14ac:dyDescent="0.25"/>
    <row r="485" s="4" customFormat="1" hidden="1" x14ac:dyDescent="0.25"/>
    <row r="486" s="4" customFormat="1" hidden="1" x14ac:dyDescent="0.25"/>
    <row r="487" s="4" customFormat="1" hidden="1" x14ac:dyDescent="0.25"/>
    <row r="488" s="4" customFormat="1" hidden="1" x14ac:dyDescent="0.25"/>
    <row r="489" s="4" customFormat="1" hidden="1" x14ac:dyDescent="0.25"/>
    <row r="490" s="4" customFormat="1" hidden="1" x14ac:dyDescent="0.25"/>
    <row r="491" s="4" customFormat="1" hidden="1" x14ac:dyDescent="0.25"/>
    <row r="492" s="4" customFormat="1" hidden="1" x14ac:dyDescent="0.25"/>
    <row r="493" s="4" customFormat="1" hidden="1" x14ac:dyDescent="0.25"/>
    <row r="494" s="4" customFormat="1" hidden="1" x14ac:dyDescent="0.25"/>
    <row r="495" s="4" customFormat="1" hidden="1" x14ac:dyDescent="0.25"/>
    <row r="496" s="4" customFormat="1" hidden="1" x14ac:dyDescent="0.25"/>
    <row r="505" spans="1:16" customFormat="1" hidden="1" x14ac:dyDescent="0.25">
      <c r="A505" t="s">
        <v>300</v>
      </c>
      <c r="P505" t="s">
        <v>300</v>
      </c>
    </row>
    <row r="506" spans="1:16" customFormat="1" hidden="1" x14ac:dyDescent="0.25">
      <c r="B506" t="s">
        <v>36</v>
      </c>
      <c r="C506" t="s">
        <v>37</v>
      </c>
      <c r="L506" s="48">
        <v>0</v>
      </c>
      <c r="N506" s="49"/>
      <c r="O506" s="50">
        <v>0</v>
      </c>
    </row>
    <row r="507" spans="1:16" customFormat="1" hidden="1" x14ac:dyDescent="0.25">
      <c r="A507" t="s">
        <v>38</v>
      </c>
      <c r="B507" s="51" t="s">
        <v>39</v>
      </c>
      <c r="C507" t="s">
        <v>40</v>
      </c>
    </row>
    <row r="508" spans="1:16" customFormat="1" hidden="1" x14ac:dyDescent="0.25">
      <c r="A508" t="s">
        <v>41</v>
      </c>
      <c r="B508" s="51" t="s">
        <v>42</v>
      </c>
      <c r="C508" t="s">
        <v>43</v>
      </c>
    </row>
    <row r="509" spans="1:16" customFormat="1" hidden="1" x14ac:dyDescent="0.25">
      <c r="A509" t="s">
        <v>44</v>
      </c>
      <c r="B509" s="51" t="s">
        <v>45</v>
      </c>
      <c r="C509" t="s">
        <v>46</v>
      </c>
      <c r="D509" t="s">
        <v>301</v>
      </c>
      <c r="E509" t="s">
        <v>301</v>
      </c>
      <c r="F509" t="s">
        <v>301</v>
      </c>
      <c r="G509" t="s">
        <v>301</v>
      </c>
      <c r="H509" t="s">
        <v>301</v>
      </c>
      <c r="I509" t="s">
        <v>301</v>
      </c>
      <c r="J509" t="s">
        <v>301</v>
      </c>
      <c r="K509" t="s">
        <v>301</v>
      </c>
      <c r="L509" t="s">
        <v>301</v>
      </c>
    </row>
    <row r="510" spans="1:16" customFormat="1" hidden="1" x14ac:dyDescent="0.25">
      <c r="B510" s="51" t="s">
        <v>47</v>
      </c>
      <c r="C510" t="s">
        <v>48</v>
      </c>
      <c r="I510" t="s">
        <v>301</v>
      </c>
      <c r="J510" t="s">
        <v>301</v>
      </c>
      <c r="K510" t="s">
        <v>301</v>
      </c>
      <c r="L510" t="s">
        <v>301</v>
      </c>
    </row>
    <row r="511" spans="1:16" customFormat="1" hidden="1" x14ac:dyDescent="0.25">
      <c r="B511" s="51" t="s">
        <v>49</v>
      </c>
      <c r="C511" t="s">
        <v>50</v>
      </c>
      <c r="D511" t="e">
        <v>#N/A</v>
      </c>
      <c r="E511" t="e">
        <v>#N/A</v>
      </c>
      <c r="F511" t="e">
        <v>#N/A</v>
      </c>
      <c r="G511" t="e">
        <v>#N/A</v>
      </c>
      <c r="H511" t="e">
        <v>#N/A</v>
      </c>
      <c r="I511" t="e">
        <v>#N/A</v>
      </c>
      <c r="J511" t="e">
        <v>#N/A</v>
      </c>
      <c r="K511" t="e">
        <v>#N/A</v>
      </c>
      <c r="L511" t="e">
        <v>#N/A</v>
      </c>
      <c r="M511" t="s">
        <v>51</v>
      </c>
    </row>
    <row r="512" spans="1:16" customFormat="1" hidden="1" x14ac:dyDescent="0.25">
      <c r="B512" s="51" t="s">
        <v>52</v>
      </c>
      <c r="C512" t="s">
        <v>53</v>
      </c>
    </row>
    <row r="513" spans="2:13" customFormat="1" hidden="1" x14ac:dyDescent="0.25">
      <c r="B513" s="51" t="s">
        <v>54</v>
      </c>
      <c r="C513" t="s">
        <v>55</v>
      </c>
      <c r="D513" t="s">
        <v>301</v>
      </c>
      <c r="E513" t="s">
        <v>301</v>
      </c>
      <c r="F513" t="s">
        <v>301</v>
      </c>
      <c r="G513" t="s">
        <v>301</v>
      </c>
      <c r="H513" t="s">
        <v>301</v>
      </c>
      <c r="I513" t="s">
        <v>301</v>
      </c>
      <c r="J513" t="s">
        <v>40</v>
      </c>
      <c r="K513" t="s">
        <v>301</v>
      </c>
      <c r="L513" t="s">
        <v>301</v>
      </c>
      <c r="M513" t="s">
        <v>51</v>
      </c>
    </row>
    <row r="514" spans="2:13" customFormat="1" hidden="1" x14ac:dyDescent="0.25">
      <c r="B514" s="51" t="s">
        <v>56</v>
      </c>
      <c r="C514" t="s">
        <v>57</v>
      </c>
    </row>
    <row r="515" spans="2:13" customFormat="1" hidden="1" x14ac:dyDescent="0.25">
      <c r="B515" s="51" t="s">
        <v>58</v>
      </c>
      <c r="C515" t="s">
        <v>59</v>
      </c>
      <c r="H515" t="s">
        <v>302</v>
      </c>
      <c r="L515" s="51"/>
    </row>
    <row r="516" spans="2:13" customFormat="1" hidden="1" x14ac:dyDescent="0.25">
      <c r="B516" s="51" t="s">
        <v>60</v>
      </c>
      <c r="C516" t="s">
        <v>61</v>
      </c>
    </row>
    <row r="517" spans="2:13" customFormat="1" hidden="1" x14ac:dyDescent="0.25">
      <c r="B517" s="51" t="s">
        <v>62</v>
      </c>
      <c r="C517" t="s">
        <v>63</v>
      </c>
    </row>
    <row r="518" spans="2:13" customFormat="1" hidden="1" x14ac:dyDescent="0.25">
      <c r="B518" s="51" t="s">
        <v>64</v>
      </c>
      <c r="C518" t="s">
        <v>65</v>
      </c>
    </row>
    <row r="519" spans="2:13" customFormat="1" hidden="1" x14ac:dyDescent="0.25">
      <c r="B519" s="51" t="s">
        <v>66</v>
      </c>
      <c r="C519" t="s">
        <v>67</v>
      </c>
    </row>
    <row r="520" spans="2:13" customFormat="1" hidden="1" x14ac:dyDescent="0.25">
      <c r="B520" s="51" t="s">
        <v>68</v>
      </c>
      <c r="C520" t="s">
        <v>69</v>
      </c>
    </row>
    <row r="521" spans="2:13" customFormat="1" hidden="1" x14ac:dyDescent="0.25">
      <c r="B521" s="51" t="s">
        <v>70</v>
      </c>
      <c r="C521" t="s">
        <v>71</v>
      </c>
    </row>
    <row r="522" spans="2:13" customFormat="1" hidden="1" x14ac:dyDescent="0.25">
      <c r="B522" s="51" t="s">
        <v>72</v>
      </c>
      <c r="C522" t="s">
        <v>73</v>
      </c>
    </row>
    <row r="523" spans="2:13" customFormat="1" hidden="1" x14ac:dyDescent="0.25">
      <c r="B523" s="51" t="s">
        <v>74</v>
      </c>
      <c r="C523" t="s">
        <v>75</v>
      </c>
    </row>
    <row r="524" spans="2:13" customFormat="1" hidden="1" x14ac:dyDescent="0.25">
      <c r="B524" s="51" t="s">
        <v>76</v>
      </c>
      <c r="C524" t="s">
        <v>77</v>
      </c>
    </row>
    <row r="525" spans="2:13" customFormat="1" hidden="1" x14ac:dyDescent="0.25">
      <c r="B525" s="51" t="s">
        <v>78</v>
      </c>
      <c r="C525" t="s">
        <v>79</v>
      </c>
    </row>
    <row r="526" spans="2:13" customFormat="1" hidden="1" x14ac:dyDescent="0.25">
      <c r="B526" s="51" t="s">
        <v>80</v>
      </c>
      <c r="C526" t="s">
        <v>81</v>
      </c>
    </row>
    <row r="527" spans="2:13" customFormat="1" hidden="1" x14ac:dyDescent="0.25">
      <c r="B527" s="51" t="s">
        <v>82</v>
      </c>
      <c r="C527" t="s">
        <v>83</v>
      </c>
    </row>
    <row r="528" spans="2:13" customFormat="1" hidden="1" x14ac:dyDescent="0.25">
      <c r="B528" s="51" t="s">
        <v>84</v>
      </c>
      <c r="C528" t="s">
        <v>85</v>
      </c>
    </row>
    <row r="529" spans="2:3" customFormat="1" hidden="1" x14ac:dyDescent="0.25">
      <c r="B529" s="51" t="s">
        <v>86</v>
      </c>
      <c r="C529" t="s">
        <v>87</v>
      </c>
    </row>
    <row r="530" spans="2:3" customFormat="1" hidden="1" x14ac:dyDescent="0.25">
      <c r="B530" s="51" t="s">
        <v>88</v>
      </c>
      <c r="C530" t="s">
        <v>89</v>
      </c>
    </row>
    <row r="531" spans="2:3" customFormat="1" hidden="1" x14ac:dyDescent="0.25">
      <c r="B531" s="51" t="s">
        <v>90</v>
      </c>
      <c r="C531" t="s">
        <v>91</v>
      </c>
    </row>
    <row r="532" spans="2:3" customFormat="1" hidden="1" x14ac:dyDescent="0.25">
      <c r="B532" s="51" t="s">
        <v>92</v>
      </c>
      <c r="C532" t="s">
        <v>93</v>
      </c>
    </row>
    <row r="533" spans="2:3" customFormat="1" hidden="1" x14ac:dyDescent="0.25">
      <c r="B533" s="51" t="s">
        <v>94</v>
      </c>
      <c r="C533" t="s">
        <v>95</v>
      </c>
    </row>
    <row r="534" spans="2:3" customFormat="1" hidden="1" x14ac:dyDescent="0.25">
      <c r="B534" s="51" t="s">
        <v>96</v>
      </c>
      <c r="C534" t="s">
        <v>97</v>
      </c>
    </row>
    <row r="535" spans="2:3" customFormat="1" hidden="1" x14ac:dyDescent="0.25">
      <c r="B535" s="51" t="s">
        <v>98</v>
      </c>
      <c r="C535" t="s">
        <v>99</v>
      </c>
    </row>
    <row r="536" spans="2:3" customFormat="1" hidden="1" x14ac:dyDescent="0.25">
      <c r="B536" s="51" t="s">
        <v>100</v>
      </c>
      <c r="C536" t="s">
        <v>101</v>
      </c>
    </row>
    <row r="537" spans="2:3" customFormat="1" hidden="1" x14ac:dyDescent="0.25">
      <c r="B537" s="51" t="s">
        <v>102</v>
      </c>
      <c r="C537" t="s">
        <v>103</v>
      </c>
    </row>
    <row r="538" spans="2:3" customFormat="1" hidden="1" x14ac:dyDescent="0.25">
      <c r="B538" s="51" t="s">
        <v>104</v>
      </c>
      <c r="C538" t="s">
        <v>105</v>
      </c>
    </row>
    <row r="539" spans="2:3" customFormat="1" hidden="1" x14ac:dyDescent="0.25">
      <c r="B539" s="51" t="s">
        <v>106</v>
      </c>
      <c r="C539" t="s">
        <v>107</v>
      </c>
    </row>
    <row r="540" spans="2:3" customFormat="1" hidden="1" x14ac:dyDescent="0.25">
      <c r="B540" s="51" t="s">
        <v>108</v>
      </c>
      <c r="C540" t="s">
        <v>109</v>
      </c>
    </row>
    <row r="541" spans="2:3" customFormat="1" hidden="1" x14ac:dyDescent="0.25">
      <c r="B541" s="51" t="s">
        <v>110</v>
      </c>
      <c r="C541" t="s">
        <v>111</v>
      </c>
    </row>
    <row r="542" spans="2:3" customFormat="1" hidden="1" x14ac:dyDescent="0.25">
      <c r="B542" s="51" t="s">
        <v>112</v>
      </c>
      <c r="C542" t="s">
        <v>113</v>
      </c>
    </row>
    <row r="543" spans="2:3" customFormat="1" hidden="1" x14ac:dyDescent="0.25">
      <c r="B543" s="51" t="s">
        <v>114</v>
      </c>
      <c r="C543" t="s">
        <v>115</v>
      </c>
    </row>
    <row r="544" spans="2:3" customFormat="1" hidden="1" x14ac:dyDescent="0.25">
      <c r="B544" s="51" t="s">
        <v>116</v>
      </c>
      <c r="C544" t="s">
        <v>117</v>
      </c>
    </row>
    <row r="545" spans="2:3" customFormat="1" hidden="1" x14ac:dyDescent="0.25">
      <c r="B545" s="51" t="s">
        <v>118</v>
      </c>
      <c r="C545" t="s">
        <v>119</v>
      </c>
    </row>
    <row r="546" spans="2:3" customFormat="1" hidden="1" x14ac:dyDescent="0.25">
      <c r="B546" s="51" t="s">
        <v>120</v>
      </c>
      <c r="C546" t="s">
        <v>121</v>
      </c>
    </row>
    <row r="547" spans="2:3" customFormat="1" hidden="1" x14ac:dyDescent="0.25">
      <c r="B547" s="51" t="s">
        <v>122</v>
      </c>
      <c r="C547" t="s">
        <v>123</v>
      </c>
    </row>
    <row r="548" spans="2:3" customFormat="1" hidden="1" x14ac:dyDescent="0.25">
      <c r="B548" s="51" t="s">
        <v>124</v>
      </c>
      <c r="C548" t="s">
        <v>125</v>
      </c>
    </row>
    <row r="549" spans="2:3" customFormat="1" hidden="1" x14ac:dyDescent="0.25">
      <c r="B549" s="51" t="s">
        <v>126</v>
      </c>
      <c r="C549" t="s">
        <v>127</v>
      </c>
    </row>
    <row r="550" spans="2:3" customFormat="1" hidden="1" x14ac:dyDescent="0.25">
      <c r="B550" s="51" t="s">
        <v>128</v>
      </c>
      <c r="C550" t="s">
        <v>129</v>
      </c>
    </row>
    <row r="551" spans="2:3" customFormat="1" hidden="1" x14ac:dyDescent="0.25">
      <c r="B551" s="51" t="s">
        <v>130</v>
      </c>
      <c r="C551" t="s">
        <v>131</v>
      </c>
    </row>
    <row r="552" spans="2:3" customFormat="1" hidden="1" x14ac:dyDescent="0.25">
      <c r="B552" s="51" t="s">
        <v>132</v>
      </c>
      <c r="C552" t="s">
        <v>133</v>
      </c>
    </row>
    <row r="553" spans="2:3" customFormat="1" hidden="1" x14ac:dyDescent="0.25">
      <c r="B553" s="51" t="s">
        <v>134</v>
      </c>
      <c r="C553" t="s">
        <v>135</v>
      </c>
    </row>
    <row r="554" spans="2:3" customFormat="1" hidden="1" x14ac:dyDescent="0.25">
      <c r="B554" s="51" t="s">
        <v>136</v>
      </c>
      <c r="C554" t="s">
        <v>137</v>
      </c>
    </row>
    <row r="555" spans="2:3" customFormat="1" hidden="1" x14ac:dyDescent="0.25">
      <c r="B555" s="51" t="s">
        <v>138</v>
      </c>
      <c r="C555" t="s">
        <v>139</v>
      </c>
    </row>
    <row r="556" spans="2:3" customFormat="1" hidden="1" x14ac:dyDescent="0.25">
      <c r="B556" s="51" t="s">
        <v>140</v>
      </c>
      <c r="C556" t="s">
        <v>141</v>
      </c>
    </row>
    <row r="557" spans="2:3" customFormat="1" hidden="1" x14ac:dyDescent="0.25">
      <c r="B557" s="51" t="s">
        <v>142</v>
      </c>
      <c r="C557" t="s">
        <v>143</v>
      </c>
    </row>
    <row r="558" spans="2:3" customFormat="1" hidden="1" x14ac:dyDescent="0.25">
      <c r="B558" s="51" t="s">
        <v>144</v>
      </c>
      <c r="C558" t="s">
        <v>145</v>
      </c>
    </row>
    <row r="559" spans="2:3" customFormat="1" hidden="1" x14ac:dyDescent="0.25">
      <c r="B559" s="51" t="s">
        <v>146</v>
      </c>
      <c r="C559" t="s">
        <v>147</v>
      </c>
    </row>
    <row r="560" spans="2:3" customFormat="1" hidden="1" x14ac:dyDescent="0.25">
      <c r="B560" s="51" t="s">
        <v>148</v>
      </c>
      <c r="C560" t="s">
        <v>149</v>
      </c>
    </row>
    <row r="561" spans="2:3" customFormat="1" hidden="1" x14ac:dyDescent="0.25">
      <c r="B561" s="51" t="s">
        <v>150</v>
      </c>
      <c r="C561" t="s">
        <v>151</v>
      </c>
    </row>
    <row r="562" spans="2:3" customFormat="1" hidden="1" x14ac:dyDescent="0.25">
      <c r="B562" s="51" t="s">
        <v>152</v>
      </c>
      <c r="C562" t="s">
        <v>153</v>
      </c>
    </row>
    <row r="563" spans="2:3" customFormat="1" hidden="1" x14ac:dyDescent="0.25">
      <c r="B563" s="51" t="s">
        <v>154</v>
      </c>
      <c r="C563" t="s">
        <v>155</v>
      </c>
    </row>
    <row r="564" spans="2:3" customFormat="1" hidden="1" x14ac:dyDescent="0.25">
      <c r="B564" s="51" t="s">
        <v>156</v>
      </c>
      <c r="C564" t="s">
        <v>157</v>
      </c>
    </row>
    <row r="565" spans="2:3" customFormat="1" hidden="1" x14ac:dyDescent="0.25">
      <c r="B565" s="51" t="s">
        <v>158</v>
      </c>
      <c r="C565" t="s">
        <v>159</v>
      </c>
    </row>
    <row r="566" spans="2:3" customFormat="1" hidden="1" x14ac:dyDescent="0.25">
      <c r="B566" s="51" t="s">
        <v>160</v>
      </c>
      <c r="C566" t="s">
        <v>161</v>
      </c>
    </row>
    <row r="567" spans="2:3" customFormat="1" hidden="1" x14ac:dyDescent="0.25">
      <c r="B567" s="51" t="s">
        <v>162</v>
      </c>
      <c r="C567" t="s">
        <v>163</v>
      </c>
    </row>
    <row r="568" spans="2:3" customFormat="1" hidden="1" x14ac:dyDescent="0.25">
      <c r="B568" s="51" t="s">
        <v>164</v>
      </c>
      <c r="C568" t="s">
        <v>165</v>
      </c>
    </row>
    <row r="569" spans="2:3" customFormat="1" hidden="1" x14ac:dyDescent="0.25">
      <c r="B569" s="51" t="s">
        <v>166</v>
      </c>
      <c r="C569" t="s">
        <v>167</v>
      </c>
    </row>
    <row r="570" spans="2:3" customFormat="1" hidden="1" x14ac:dyDescent="0.25">
      <c r="B570" s="51" t="s">
        <v>168</v>
      </c>
      <c r="C570" t="s">
        <v>169</v>
      </c>
    </row>
    <row r="571" spans="2:3" customFormat="1" hidden="1" x14ac:dyDescent="0.25">
      <c r="B571" s="51" t="s">
        <v>170</v>
      </c>
      <c r="C571" t="s">
        <v>171</v>
      </c>
    </row>
    <row r="572" spans="2:3" customFormat="1" hidden="1" x14ac:dyDescent="0.25">
      <c r="B572" s="51" t="s">
        <v>172</v>
      </c>
      <c r="C572" t="s">
        <v>173</v>
      </c>
    </row>
    <row r="573" spans="2:3" customFormat="1" hidden="1" x14ac:dyDescent="0.25">
      <c r="B573" s="51" t="s">
        <v>174</v>
      </c>
      <c r="C573" t="s">
        <v>175</v>
      </c>
    </row>
    <row r="574" spans="2:3" customFormat="1" hidden="1" x14ac:dyDescent="0.25">
      <c r="B574" s="51" t="s">
        <v>176</v>
      </c>
      <c r="C574" t="s">
        <v>177</v>
      </c>
    </row>
    <row r="575" spans="2:3" customFormat="1" hidden="1" x14ac:dyDescent="0.25">
      <c r="B575" s="51" t="s">
        <v>178</v>
      </c>
      <c r="C575" t="s">
        <v>179</v>
      </c>
    </row>
    <row r="576" spans="2:3" customFormat="1" hidden="1" x14ac:dyDescent="0.25">
      <c r="B576" s="51" t="s">
        <v>180</v>
      </c>
      <c r="C576" t="s">
        <v>181</v>
      </c>
    </row>
    <row r="577" spans="2:3" customFormat="1" hidden="1" x14ac:dyDescent="0.25">
      <c r="B577" s="51" t="s">
        <v>182</v>
      </c>
      <c r="C577" t="s">
        <v>183</v>
      </c>
    </row>
    <row r="578" spans="2:3" customFormat="1" hidden="1" x14ac:dyDescent="0.25">
      <c r="B578" s="51" t="s">
        <v>184</v>
      </c>
      <c r="C578" t="s">
        <v>185</v>
      </c>
    </row>
    <row r="579" spans="2:3" customFormat="1" hidden="1" x14ac:dyDescent="0.25">
      <c r="B579" s="51" t="s">
        <v>186</v>
      </c>
      <c r="C579" t="s">
        <v>187</v>
      </c>
    </row>
    <row r="580" spans="2:3" customFormat="1" hidden="1" x14ac:dyDescent="0.25">
      <c r="B580" s="51" t="s">
        <v>188</v>
      </c>
      <c r="C580" t="s">
        <v>189</v>
      </c>
    </row>
    <row r="581" spans="2:3" customFormat="1" hidden="1" x14ac:dyDescent="0.25">
      <c r="B581" s="51" t="s">
        <v>190</v>
      </c>
      <c r="C581" t="s">
        <v>191</v>
      </c>
    </row>
    <row r="582" spans="2:3" customFormat="1" hidden="1" x14ac:dyDescent="0.25">
      <c r="B582" s="51" t="s">
        <v>192</v>
      </c>
      <c r="C582" t="s">
        <v>193</v>
      </c>
    </row>
    <row r="583" spans="2:3" customFormat="1" hidden="1" x14ac:dyDescent="0.25">
      <c r="B583" s="51" t="s">
        <v>194</v>
      </c>
      <c r="C583" t="s">
        <v>195</v>
      </c>
    </row>
    <row r="584" spans="2:3" customFormat="1" hidden="1" x14ac:dyDescent="0.25">
      <c r="B584" s="51" t="s">
        <v>196</v>
      </c>
      <c r="C584" t="s">
        <v>197</v>
      </c>
    </row>
    <row r="585" spans="2:3" customFormat="1" hidden="1" x14ac:dyDescent="0.25">
      <c r="B585" s="51" t="s">
        <v>198</v>
      </c>
      <c r="C585" t="s">
        <v>199</v>
      </c>
    </row>
    <row r="586" spans="2:3" customFormat="1" hidden="1" x14ac:dyDescent="0.25">
      <c r="B586" s="51" t="s">
        <v>200</v>
      </c>
      <c r="C586" t="s">
        <v>201</v>
      </c>
    </row>
    <row r="587" spans="2:3" customFormat="1" hidden="1" x14ac:dyDescent="0.25">
      <c r="B587" s="51" t="s">
        <v>202</v>
      </c>
      <c r="C587" t="s">
        <v>203</v>
      </c>
    </row>
    <row r="588" spans="2:3" customFormat="1" hidden="1" x14ac:dyDescent="0.25">
      <c r="B588" s="51" t="s">
        <v>204</v>
      </c>
      <c r="C588" t="s">
        <v>205</v>
      </c>
    </row>
    <row r="589" spans="2:3" customFormat="1" hidden="1" x14ac:dyDescent="0.25">
      <c r="B589" s="51" t="s">
        <v>206</v>
      </c>
      <c r="C589" t="s">
        <v>207</v>
      </c>
    </row>
    <row r="590" spans="2:3" customFormat="1" hidden="1" x14ac:dyDescent="0.25">
      <c r="B590" s="51" t="s">
        <v>208</v>
      </c>
      <c r="C590" t="s">
        <v>209</v>
      </c>
    </row>
    <row r="591" spans="2:3" customFormat="1" hidden="1" x14ac:dyDescent="0.25">
      <c r="B591" s="51" t="s">
        <v>210</v>
      </c>
      <c r="C591" t="s">
        <v>211</v>
      </c>
    </row>
    <row r="592" spans="2:3" customFormat="1" hidden="1" x14ac:dyDescent="0.25">
      <c r="B592" s="51" t="s">
        <v>212</v>
      </c>
      <c r="C592" t="s">
        <v>213</v>
      </c>
    </row>
    <row r="593" spans="2:3" customFormat="1" hidden="1" x14ac:dyDescent="0.25">
      <c r="B593" s="51" t="s">
        <v>214</v>
      </c>
      <c r="C593" t="s">
        <v>215</v>
      </c>
    </row>
    <row r="594" spans="2:3" customFormat="1" hidden="1" x14ac:dyDescent="0.25">
      <c r="B594" s="51" t="s">
        <v>216</v>
      </c>
      <c r="C594" t="s">
        <v>217</v>
      </c>
    </row>
    <row r="595" spans="2:3" customFormat="1" hidden="1" x14ac:dyDescent="0.25">
      <c r="B595" s="51" t="s">
        <v>218</v>
      </c>
      <c r="C595" t="s">
        <v>219</v>
      </c>
    </row>
    <row r="596" spans="2:3" customFormat="1" hidden="1" x14ac:dyDescent="0.25">
      <c r="B596" s="51" t="s">
        <v>220</v>
      </c>
      <c r="C596" t="s">
        <v>221</v>
      </c>
    </row>
    <row r="597" spans="2:3" customFormat="1" hidden="1" x14ac:dyDescent="0.25">
      <c r="B597" s="51" t="s">
        <v>222</v>
      </c>
      <c r="C597" t="s">
        <v>223</v>
      </c>
    </row>
    <row r="598" spans="2:3" customFormat="1" hidden="1" x14ac:dyDescent="0.25">
      <c r="B598" s="51" t="s">
        <v>224</v>
      </c>
      <c r="C598" t="s">
        <v>225</v>
      </c>
    </row>
    <row r="599" spans="2:3" customFormat="1" hidden="1" x14ac:dyDescent="0.25">
      <c r="B599" s="51" t="s">
        <v>226</v>
      </c>
      <c r="C599" t="s">
        <v>227</v>
      </c>
    </row>
    <row r="600" spans="2:3" customFormat="1" hidden="1" x14ac:dyDescent="0.25">
      <c r="B600" s="51" t="s">
        <v>228</v>
      </c>
      <c r="C600" t="s">
        <v>229</v>
      </c>
    </row>
    <row r="601" spans="2:3" customFormat="1" hidden="1" x14ac:dyDescent="0.25">
      <c r="B601" s="51" t="s">
        <v>230</v>
      </c>
      <c r="C601" t="s">
        <v>231</v>
      </c>
    </row>
    <row r="602" spans="2:3" customFormat="1" hidden="1" x14ac:dyDescent="0.25">
      <c r="B602" s="51" t="s">
        <v>232</v>
      </c>
      <c r="C602" t="s">
        <v>233</v>
      </c>
    </row>
    <row r="603" spans="2:3" customFormat="1" hidden="1" x14ac:dyDescent="0.25">
      <c r="B603" s="51" t="s">
        <v>234</v>
      </c>
      <c r="C603" t="s">
        <v>235</v>
      </c>
    </row>
    <row r="604" spans="2:3" customFormat="1" hidden="1" x14ac:dyDescent="0.25">
      <c r="B604" s="51" t="s">
        <v>236</v>
      </c>
      <c r="C604" t="s">
        <v>237</v>
      </c>
    </row>
    <row r="605" spans="2:3" customFormat="1" hidden="1" x14ac:dyDescent="0.25">
      <c r="B605" s="51" t="s">
        <v>238</v>
      </c>
      <c r="C605" t="s">
        <v>239</v>
      </c>
    </row>
    <row r="606" spans="2:3" customFormat="1" hidden="1" x14ac:dyDescent="0.25">
      <c r="B606" s="51" t="s">
        <v>240</v>
      </c>
      <c r="C606" t="s">
        <v>241</v>
      </c>
    </row>
    <row r="607" spans="2:3" customFormat="1" hidden="1" x14ac:dyDescent="0.25">
      <c r="B607" s="51" t="s">
        <v>242</v>
      </c>
      <c r="C607" t="s">
        <v>243</v>
      </c>
    </row>
    <row r="608" spans="2:3" customFormat="1" hidden="1" x14ac:dyDescent="0.25">
      <c r="B608" s="51"/>
    </row>
    <row r="609" spans="2:3" customFormat="1" hidden="1" x14ac:dyDescent="0.25">
      <c r="B609" t="s">
        <v>244</v>
      </c>
      <c r="C609" t="s">
        <v>37</v>
      </c>
    </row>
    <row r="610" spans="2:3" customFormat="1" hidden="1" x14ac:dyDescent="0.25">
      <c r="B610" s="51" t="s">
        <v>245</v>
      </c>
      <c r="C610" t="s">
        <v>40</v>
      </c>
    </row>
    <row r="611" spans="2:3" customFormat="1" hidden="1" x14ac:dyDescent="0.25">
      <c r="B611" s="51" t="s">
        <v>246</v>
      </c>
      <c r="C611" t="s">
        <v>247</v>
      </c>
    </row>
    <row r="612" spans="2:3" customFormat="1" hidden="1" x14ac:dyDescent="0.25">
      <c r="B612" s="51" t="s">
        <v>248</v>
      </c>
      <c r="C612" t="s">
        <v>249</v>
      </c>
    </row>
    <row r="613" spans="2:3" customFormat="1" hidden="1" x14ac:dyDescent="0.25">
      <c r="B613" s="51" t="s">
        <v>250</v>
      </c>
      <c r="C613" t="s">
        <v>251</v>
      </c>
    </row>
    <row r="614" spans="2:3" customFormat="1" hidden="1" x14ac:dyDescent="0.25">
      <c r="B614" s="51" t="s">
        <v>252</v>
      </c>
      <c r="C614" t="s">
        <v>253</v>
      </c>
    </row>
    <row r="615" spans="2:3" customFormat="1" hidden="1" x14ac:dyDescent="0.25">
      <c r="B615" s="51" t="s">
        <v>254</v>
      </c>
      <c r="C615" t="s">
        <v>255</v>
      </c>
    </row>
    <row r="616" spans="2:3" customFormat="1" hidden="1" x14ac:dyDescent="0.25">
      <c r="B616" s="51" t="s">
        <v>256</v>
      </c>
      <c r="C616" t="s">
        <v>257</v>
      </c>
    </row>
    <row r="617" spans="2:3" customFormat="1" hidden="1" x14ac:dyDescent="0.25">
      <c r="B617" s="51" t="s">
        <v>258</v>
      </c>
      <c r="C617" t="s">
        <v>259</v>
      </c>
    </row>
    <row r="618" spans="2:3" customFormat="1" hidden="1" x14ac:dyDescent="0.25">
      <c r="B618" s="51" t="s">
        <v>260</v>
      </c>
      <c r="C618" t="s">
        <v>261</v>
      </c>
    </row>
    <row r="619" spans="2:3" customFormat="1" hidden="1" x14ac:dyDescent="0.25">
      <c r="B619" s="51" t="s">
        <v>262</v>
      </c>
      <c r="C619" t="s">
        <v>263</v>
      </c>
    </row>
    <row r="620" spans="2:3" customFormat="1" hidden="1" x14ac:dyDescent="0.25"/>
    <row r="621" spans="2:3" customFormat="1" hidden="1" x14ac:dyDescent="0.25">
      <c r="B621" s="51" t="s">
        <v>246</v>
      </c>
      <c r="C621" t="s">
        <v>264</v>
      </c>
    </row>
    <row r="622" spans="2:3" customFormat="1" hidden="1" x14ac:dyDescent="0.25">
      <c r="B622" s="51" t="s">
        <v>248</v>
      </c>
      <c r="C622" t="s">
        <v>265</v>
      </c>
    </row>
    <row r="623" spans="2:3" customFormat="1" hidden="1" x14ac:dyDescent="0.25">
      <c r="B623" s="51" t="s">
        <v>250</v>
      </c>
      <c r="C623" t="s">
        <v>266</v>
      </c>
    </row>
    <row r="624" spans="2:3" customFormat="1" hidden="1" x14ac:dyDescent="0.25">
      <c r="B624" s="51" t="s">
        <v>252</v>
      </c>
      <c r="C624" t="s">
        <v>267</v>
      </c>
    </row>
    <row r="625" spans="2:3" customFormat="1" hidden="1" x14ac:dyDescent="0.25">
      <c r="B625" s="51" t="s">
        <v>254</v>
      </c>
      <c r="C625" t="s">
        <v>268</v>
      </c>
    </row>
    <row r="626" spans="2:3" customFormat="1" hidden="1" x14ac:dyDescent="0.25">
      <c r="B626" s="51" t="s">
        <v>256</v>
      </c>
      <c r="C626" t="s">
        <v>269</v>
      </c>
    </row>
    <row r="627" spans="2:3" customFormat="1" hidden="1" x14ac:dyDescent="0.25">
      <c r="B627" s="51" t="s">
        <v>258</v>
      </c>
      <c r="C627" t="s">
        <v>270</v>
      </c>
    </row>
    <row r="628" spans="2:3" customFormat="1" hidden="1" x14ac:dyDescent="0.25">
      <c r="B628" s="51" t="s">
        <v>260</v>
      </c>
      <c r="C628" t="s">
        <v>271</v>
      </c>
    </row>
    <row r="629" spans="2:3" customFormat="1" hidden="1" x14ac:dyDescent="0.25">
      <c r="B629" s="51" t="s">
        <v>262</v>
      </c>
      <c r="C629" t="s">
        <v>272</v>
      </c>
    </row>
    <row r="630" spans="2:3" customFormat="1" hidden="1" x14ac:dyDescent="0.25">
      <c r="B630" s="51"/>
    </row>
    <row r="631" spans="2:3" customFormat="1" hidden="1" x14ac:dyDescent="0.25">
      <c r="B631" s="51" t="s">
        <v>246</v>
      </c>
      <c r="C631" t="s">
        <v>273</v>
      </c>
    </row>
    <row r="632" spans="2:3" customFormat="1" hidden="1" x14ac:dyDescent="0.25">
      <c r="B632" s="51" t="s">
        <v>248</v>
      </c>
      <c r="C632" t="s">
        <v>274</v>
      </c>
    </row>
    <row r="633" spans="2:3" customFormat="1" hidden="1" x14ac:dyDescent="0.25">
      <c r="B633" s="51" t="s">
        <v>250</v>
      </c>
      <c r="C633" t="s">
        <v>275</v>
      </c>
    </row>
    <row r="634" spans="2:3" customFormat="1" hidden="1" x14ac:dyDescent="0.25">
      <c r="B634" s="51" t="s">
        <v>252</v>
      </c>
      <c r="C634" t="s">
        <v>276</v>
      </c>
    </row>
    <row r="635" spans="2:3" customFormat="1" hidden="1" x14ac:dyDescent="0.25">
      <c r="B635" s="51" t="s">
        <v>254</v>
      </c>
      <c r="C635" t="s">
        <v>277</v>
      </c>
    </row>
    <row r="636" spans="2:3" customFormat="1" hidden="1" x14ac:dyDescent="0.25">
      <c r="B636" s="51" t="s">
        <v>256</v>
      </c>
      <c r="C636" t="s">
        <v>278</v>
      </c>
    </row>
    <row r="637" spans="2:3" customFormat="1" hidden="1" x14ac:dyDescent="0.25">
      <c r="B637" s="51" t="s">
        <v>258</v>
      </c>
      <c r="C637" t="s">
        <v>279</v>
      </c>
    </row>
    <row r="638" spans="2:3" customFormat="1" hidden="1" x14ac:dyDescent="0.25">
      <c r="B638" s="51" t="s">
        <v>260</v>
      </c>
      <c r="C638" t="s">
        <v>280</v>
      </c>
    </row>
    <row r="639" spans="2:3" customFormat="1" hidden="1" x14ac:dyDescent="0.25">
      <c r="B639" s="51" t="s">
        <v>262</v>
      </c>
      <c r="C639" t="s">
        <v>281</v>
      </c>
    </row>
    <row r="640" spans="2:3" customFormat="1" hidden="1" x14ac:dyDescent="0.25">
      <c r="B640" s="51"/>
    </row>
    <row r="641" spans="2:3" customFormat="1" hidden="1" x14ac:dyDescent="0.25">
      <c r="B641" s="51" t="s">
        <v>246</v>
      </c>
      <c r="C641" t="s">
        <v>282</v>
      </c>
    </row>
    <row r="642" spans="2:3" customFormat="1" hidden="1" x14ac:dyDescent="0.25">
      <c r="B642" s="51" t="s">
        <v>248</v>
      </c>
      <c r="C642" t="s">
        <v>283</v>
      </c>
    </row>
    <row r="643" spans="2:3" customFormat="1" hidden="1" x14ac:dyDescent="0.25">
      <c r="B643" s="51" t="s">
        <v>250</v>
      </c>
      <c r="C643" t="s">
        <v>284</v>
      </c>
    </row>
    <row r="644" spans="2:3" customFormat="1" hidden="1" x14ac:dyDescent="0.25">
      <c r="B644" s="51" t="s">
        <v>252</v>
      </c>
      <c r="C644" t="s">
        <v>285</v>
      </c>
    </row>
    <row r="645" spans="2:3" customFormat="1" hidden="1" x14ac:dyDescent="0.25">
      <c r="B645" s="51" t="s">
        <v>254</v>
      </c>
      <c r="C645" t="s">
        <v>286</v>
      </c>
    </row>
    <row r="646" spans="2:3" customFormat="1" hidden="1" x14ac:dyDescent="0.25">
      <c r="B646" s="51" t="s">
        <v>256</v>
      </c>
      <c r="C646" t="s">
        <v>287</v>
      </c>
    </row>
    <row r="647" spans="2:3" customFormat="1" hidden="1" x14ac:dyDescent="0.25">
      <c r="B647" s="51" t="s">
        <v>258</v>
      </c>
      <c r="C647" t="s">
        <v>288</v>
      </c>
    </row>
    <row r="648" spans="2:3" customFormat="1" hidden="1" x14ac:dyDescent="0.25">
      <c r="B648" s="51" t="s">
        <v>260</v>
      </c>
      <c r="C648" t="s">
        <v>289</v>
      </c>
    </row>
    <row r="649" spans="2:3" customFormat="1" hidden="1" x14ac:dyDescent="0.25">
      <c r="B649" s="51" t="s">
        <v>262</v>
      </c>
      <c r="C649" t="s">
        <v>290</v>
      </c>
    </row>
    <row r="650" spans="2:3" customFormat="1" hidden="1" x14ac:dyDescent="0.25">
      <c r="B650" s="51"/>
    </row>
    <row r="651" spans="2:3" customFormat="1" hidden="1" x14ac:dyDescent="0.25">
      <c r="B651" s="51" t="s">
        <v>246</v>
      </c>
      <c r="C651" t="s">
        <v>291</v>
      </c>
    </row>
    <row r="652" spans="2:3" customFormat="1" hidden="1" x14ac:dyDescent="0.25">
      <c r="B652" s="51" t="s">
        <v>248</v>
      </c>
      <c r="C652" t="s">
        <v>292</v>
      </c>
    </row>
    <row r="653" spans="2:3" customFormat="1" hidden="1" x14ac:dyDescent="0.25">
      <c r="B653" s="51" t="s">
        <v>250</v>
      </c>
      <c r="C653" t="s">
        <v>293</v>
      </c>
    </row>
    <row r="654" spans="2:3" customFormat="1" hidden="1" x14ac:dyDescent="0.25">
      <c r="B654" s="51" t="s">
        <v>252</v>
      </c>
      <c r="C654" t="s">
        <v>294</v>
      </c>
    </row>
    <row r="655" spans="2:3" customFormat="1" hidden="1" x14ac:dyDescent="0.25">
      <c r="B655" s="51" t="s">
        <v>254</v>
      </c>
      <c r="C655" t="s">
        <v>295</v>
      </c>
    </row>
    <row r="656" spans="2:3" customFormat="1" hidden="1" x14ac:dyDescent="0.25">
      <c r="B656" s="51" t="s">
        <v>256</v>
      </c>
      <c r="C656" t="s">
        <v>296</v>
      </c>
    </row>
    <row r="657" spans="1:16" customFormat="1" hidden="1" x14ac:dyDescent="0.25">
      <c r="B657" s="51" t="s">
        <v>258</v>
      </c>
      <c r="C657" t="s">
        <v>297</v>
      </c>
    </row>
    <row r="658" spans="1:16" customFormat="1" hidden="1" x14ac:dyDescent="0.25">
      <c r="B658" s="51" t="s">
        <v>260</v>
      </c>
      <c r="C658" t="s">
        <v>298</v>
      </c>
    </row>
    <row r="659" spans="1:16" customFormat="1" hidden="1" x14ac:dyDescent="0.25">
      <c r="B659" s="51" t="s">
        <v>262</v>
      </c>
      <c r="C659" t="s">
        <v>299</v>
      </c>
    </row>
    <row r="660" spans="1:16" customFormat="1" hidden="1" x14ac:dyDescent="0.25">
      <c r="A660" t="s">
        <v>300</v>
      </c>
      <c r="B660" t="s">
        <v>300</v>
      </c>
      <c r="C660" t="s">
        <v>300</v>
      </c>
      <c r="D660" t="s">
        <v>300</v>
      </c>
      <c r="E660" t="s">
        <v>300</v>
      </c>
      <c r="F660" t="s">
        <v>300</v>
      </c>
      <c r="G660" t="s">
        <v>300</v>
      </c>
      <c r="H660" t="s">
        <v>300</v>
      </c>
      <c r="I660" t="s">
        <v>300</v>
      </c>
      <c r="J660" t="s">
        <v>300</v>
      </c>
      <c r="K660" t="s">
        <v>300</v>
      </c>
      <c r="L660" t="s">
        <v>300</v>
      </c>
      <c r="M660" t="s">
        <v>300</v>
      </c>
      <c r="N660" t="s">
        <v>300</v>
      </c>
      <c r="O660" t="s">
        <v>300</v>
      </c>
      <c r="P660" t="s">
        <v>300</v>
      </c>
    </row>
    <row r="661" spans="1:16" customFormat="1" hidden="1" x14ac:dyDescent="0.25">
      <c r="B661" s="51"/>
    </row>
    <row r="662" spans="1:16" customFormat="1" hidden="1" x14ac:dyDescent="0.25">
      <c r="B662" s="51"/>
    </row>
    <row r="663" spans="1:16" customFormat="1" hidden="1" x14ac:dyDescent="0.25">
      <c r="B663" s="51"/>
    </row>
    <row r="664" spans="1:16" customFormat="1" hidden="1" x14ac:dyDescent="0.25">
      <c r="B664" s="51"/>
    </row>
    <row r="665" spans="1:16" customFormat="1" hidden="1" x14ac:dyDescent="0.25"/>
    <row r="666" spans="1:16" customFormat="1" hidden="1" x14ac:dyDescent="0.25"/>
    <row r="667" spans="1:16" customFormat="1" hidden="1" x14ac:dyDescent="0.25"/>
    <row r="668" spans="1:16" customFormat="1" hidden="1" x14ac:dyDescent="0.25"/>
    <row r="669" spans="1:16" customFormat="1" hidden="1" x14ac:dyDescent="0.25"/>
    <row r="670" spans="1:16" customFormat="1" hidden="1" x14ac:dyDescent="0.25"/>
    <row r="671" spans="1:16" customFormat="1" hidden="1" x14ac:dyDescent="0.25"/>
    <row r="672" spans="1:16" customFormat="1" hidden="1" x14ac:dyDescent="0.25"/>
    <row r="673" customFormat="1" hidden="1" x14ac:dyDescent="0.25"/>
    <row r="674" customFormat="1" hidden="1" x14ac:dyDescent="0.25"/>
    <row r="675" customFormat="1" hidden="1" x14ac:dyDescent="0.25"/>
    <row r="676" customFormat="1" hidden="1" x14ac:dyDescent="0.25"/>
    <row r="677" customFormat="1" hidden="1" x14ac:dyDescent="0.25"/>
    <row r="678" customFormat="1" hidden="1" x14ac:dyDescent="0.25"/>
    <row r="679" customFormat="1" hidden="1" x14ac:dyDescent="0.25"/>
    <row r="680" customFormat="1" hidden="1" x14ac:dyDescent="0.25"/>
    <row r="681" customFormat="1" hidden="1" x14ac:dyDescent="0.25"/>
    <row r="682" customFormat="1" hidden="1" x14ac:dyDescent="0.25"/>
    <row r="683" customFormat="1" hidden="1" x14ac:dyDescent="0.25"/>
    <row r="684" customFormat="1" hidden="1" x14ac:dyDescent="0.25"/>
    <row r="685" customFormat="1" hidden="1" x14ac:dyDescent="0.25"/>
    <row r="686" customFormat="1" hidden="1" x14ac:dyDescent="0.25"/>
    <row r="687" customFormat="1" hidden="1" x14ac:dyDescent="0.25"/>
    <row r="688" customFormat="1" hidden="1" x14ac:dyDescent="0.25"/>
    <row r="689" customFormat="1" hidden="1" x14ac:dyDescent="0.25"/>
    <row r="690" customFormat="1" hidden="1" x14ac:dyDescent="0.25"/>
    <row r="691" customFormat="1" hidden="1" x14ac:dyDescent="0.25"/>
    <row r="692" s="4" customFormat="1" hidden="1" x14ac:dyDescent="0.25"/>
    <row r="693" s="4" customFormat="1" hidden="1" x14ac:dyDescent="0.25"/>
    <row r="694" s="4" customFormat="1" hidden="1" x14ac:dyDescent="0.25"/>
    <row r="695" s="4" customFormat="1" hidden="1" x14ac:dyDescent="0.25"/>
  </sheetData>
  <sheetProtection algorithmName="SHA-512" hashValue="MXEEEhZTLNpKxzL0zUCtc1JdDMzX6upYEHd8Jtq09y6z9TKzX0Ztz2G+Z7l4YtM6XsaLDYlhhF04MbQDEFamGA==" saltValue="tuzds1t/VgycgpIzQpaABA==" spinCount="100000" sheet="1" objects="1" scenarios="1"/>
  <mergeCells count="48">
    <mergeCell ref="A29:H29"/>
    <mergeCell ref="A24:B24"/>
    <mergeCell ref="I26:J26"/>
    <mergeCell ref="I27:J27"/>
    <mergeCell ref="I28:J28"/>
    <mergeCell ref="A27:B27"/>
    <mergeCell ref="C26:H26"/>
    <mergeCell ref="C27:H27"/>
    <mergeCell ref="C24:H24"/>
    <mergeCell ref="I24:J24"/>
    <mergeCell ref="A36:C36"/>
    <mergeCell ref="D33:J33"/>
    <mergeCell ref="D34:J34"/>
    <mergeCell ref="I25:J25"/>
    <mergeCell ref="A35:C35"/>
    <mergeCell ref="D35:J35"/>
    <mergeCell ref="A33:C33"/>
    <mergeCell ref="A34:C34"/>
    <mergeCell ref="D36:J36"/>
    <mergeCell ref="A25:B25"/>
    <mergeCell ref="A28:B28"/>
    <mergeCell ref="C28:H28"/>
    <mergeCell ref="I29:J29"/>
    <mergeCell ref="A32:J32"/>
    <mergeCell ref="A30:J31"/>
    <mergeCell ref="C25:H25"/>
    <mergeCell ref="A5:F5"/>
    <mergeCell ref="A12:B12"/>
    <mergeCell ref="A8:J8"/>
    <mergeCell ref="A7:J7"/>
    <mergeCell ref="A6:J6"/>
    <mergeCell ref="C12:J12"/>
    <mergeCell ref="A1:A4"/>
    <mergeCell ref="H1:I1"/>
    <mergeCell ref="H2:I2"/>
    <mergeCell ref="B1:G4"/>
    <mergeCell ref="A26:B26"/>
    <mergeCell ref="I14:J14"/>
    <mergeCell ref="I15:J15"/>
    <mergeCell ref="I16:J16"/>
    <mergeCell ref="I17:J17"/>
    <mergeCell ref="I18:J18"/>
    <mergeCell ref="I19:J19"/>
    <mergeCell ref="A13:J13"/>
    <mergeCell ref="A9:J9"/>
    <mergeCell ref="A21:J22"/>
    <mergeCell ref="A23:J23"/>
    <mergeCell ref="I20:J20"/>
  </mergeCells>
  <conditionalFormatting sqref="A30 A32">
    <cfRule type="cellIs" dxfId="0" priority="1" operator="equal">
      <formula>"El valor total de las facturas no es igual a la suma de los valores de cada concepto de gasto."</formula>
    </cfRule>
  </conditionalFormatting>
  <printOptions horizontalCentered="1"/>
  <pageMargins left="0.39370078740157483" right="0.39370078740157483" top="0.59055118110236227" bottom="0.59055118110236227" header="0.31496062992125984" footer="0.31496062992125984"/>
  <pageSetup scale="44" orientation="portrait" r:id="rId1"/>
  <headerFooter>
    <oddFooter>&amp;C&amp;G</oddFooter>
  </headerFooter>
  <rowBreaks count="1" manualBreakCount="1">
    <brk id="36" max="9" man="1"/>
  </rowBreaks>
  <drawing r:id="rId2"/>
  <legacyDrawing r:id="rId3"/>
  <legacyDrawingHF r:id="rId4"/>
  <extLst>
    <ext xmlns:x14="http://schemas.microsoft.com/office/spreadsheetml/2009/9/main" uri="{CCE6A557-97BC-4b89-ADB6-D9C93CAAB3DF}">
      <x14:dataValidations xmlns:xm="http://schemas.microsoft.com/office/excel/2006/main" count="4">
        <x14:dataValidation type="list" allowBlank="1" showInputMessage="1" showErrorMessage="1" xr:uid="{E04A5D83-E14A-44FF-97E0-4E1716A31C2D}">
          <x14:formula1>
            <xm:f>'listas desplegables'!$D$2:$D$3</xm:f>
          </x14:formula1>
          <xm:sqref>A15:A20</xm:sqref>
        </x14:dataValidation>
        <x14:dataValidation type="list" allowBlank="1" showInputMessage="1" showErrorMessage="1" xr:uid="{6F93C2E7-1C70-4799-88D5-3CACA8196805}">
          <x14:formula1>
            <xm:f>'listas desplegables'!$A$2:$A$6</xm:f>
          </x14:formula1>
          <xm:sqref>A11</xm:sqref>
        </x14:dataValidation>
        <x14:dataValidation type="list" allowBlank="1" showInputMessage="1" showErrorMessage="1" xr:uid="{88D376F1-97B9-4A4D-B989-41EE8F51AD65}">
          <x14:formula1>
            <xm:f>'listas desplegables'!$B$2:$B$28</xm:f>
          </x14:formula1>
          <xm:sqref>D11</xm:sqref>
        </x14:dataValidation>
        <x14:dataValidation type="list" allowBlank="1" showInputMessage="1" showErrorMessage="1" xr:uid="{79E38597-5673-4F3E-9863-794C9074E161}">
          <x14:formula1>
            <xm:f>'listas desplegables'!$C$2:$C$3</xm:f>
          </x14:formula1>
          <xm:sqref>E11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2DCC9-A16D-4F0D-AB51-B30E1E5B75C6}">
  <sheetPr codeName="Hoja2"/>
  <dimension ref="A1:A249"/>
  <sheetViews>
    <sheetView showGridLines="0" topLeftCell="A202" workbookViewId="0">
      <selection activeCell="A214" sqref="A214"/>
    </sheetView>
  </sheetViews>
  <sheetFormatPr baseColWidth="10" defaultColWidth="11.42578125" defaultRowHeight="15" x14ac:dyDescent="0.25"/>
  <cols>
    <col min="1" max="1" width="174.5703125" customWidth="1"/>
  </cols>
  <sheetData>
    <row r="1" spans="1:1" x14ac:dyDescent="0.25">
      <c r="A1" s="5" t="s">
        <v>339</v>
      </c>
    </row>
    <row r="2" spans="1:1" x14ac:dyDescent="0.25">
      <c r="A2" s="6"/>
    </row>
    <row r="3" spans="1:1" ht="28.5" x14ac:dyDescent="0.25">
      <c r="A3" s="7" t="s">
        <v>340</v>
      </c>
    </row>
    <row r="4" spans="1:1" x14ac:dyDescent="0.25">
      <c r="A4" s="7"/>
    </row>
    <row r="5" spans="1:1" x14ac:dyDescent="0.25">
      <c r="A5" s="7" t="s">
        <v>341</v>
      </c>
    </row>
    <row r="6" spans="1:1" x14ac:dyDescent="0.25">
      <c r="A6" s="7"/>
    </row>
    <row r="7" spans="1:1" x14ac:dyDescent="0.25">
      <c r="A7" s="7"/>
    </row>
    <row r="8" spans="1:1" x14ac:dyDescent="0.25">
      <c r="A8" s="8" t="s">
        <v>342</v>
      </c>
    </row>
    <row r="9" spans="1:1" x14ac:dyDescent="0.25">
      <c r="A9" s="8"/>
    </row>
    <row r="10" spans="1:1" x14ac:dyDescent="0.25">
      <c r="A10" s="9"/>
    </row>
    <row r="11" spans="1:1" x14ac:dyDescent="0.25">
      <c r="A11" s="8"/>
    </row>
    <row r="12" spans="1:1" x14ac:dyDescent="0.25">
      <c r="A12" s="10"/>
    </row>
    <row r="13" spans="1:1" x14ac:dyDescent="0.25">
      <c r="A13" s="10"/>
    </row>
    <row r="14" spans="1:1" x14ac:dyDescent="0.25">
      <c r="A14" s="10"/>
    </row>
    <row r="15" spans="1:1" x14ac:dyDescent="0.25">
      <c r="A15" s="10"/>
    </row>
    <row r="16" spans="1:1" x14ac:dyDescent="0.25">
      <c r="A16" s="10"/>
    </row>
    <row r="17" spans="1:1" x14ac:dyDescent="0.25">
      <c r="A17" s="11" t="s">
        <v>343</v>
      </c>
    </row>
    <row r="18" spans="1:1" x14ac:dyDescent="0.25">
      <c r="A18" s="10"/>
    </row>
    <row r="19" spans="1:1" x14ac:dyDescent="0.25">
      <c r="A19" s="7" t="s">
        <v>344</v>
      </c>
    </row>
    <row r="20" spans="1:1" x14ac:dyDescent="0.25">
      <c r="A20" s="9"/>
    </row>
    <row r="21" spans="1:1" x14ac:dyDescent="0.25">
      <c r="A21" s="7" t="s">
        <v>345</v>
      </c>
    </row>
    <row r="22" spans="1:1" x14ac:dyDescent="0.25">
      <c r="A22" s="7" t="s">
        <v>346</v>
      </c>
    </row>
    <row r="23" spans="1:1" x14ac:dyDescent="0.25">
      <c r="A23" s="7" t="s">
        <v>347</v>
      </c>
    </row>
    <row r="24" spans="1:1" x14ac:dyDescent="0.25">
      <c r="A24" s="7" t="s">
        <v>348</v>
      </c>
    </row>
    <row r="25" spans="1:1" ht="18.75" x14ac:dyDescent="0.25">
      <c r="A25" s="7" t="s">
        <v>349</v>
      </c>
    </row>
    <row r="26" spans="1:1" x14ac:dyDescent="0.25">
      <c r="A26" s="7"/>
    </row>
    <row r="27" spans="1:1" x14ac:dyDescent="0.25">
      <c r="A27" s="11" t="s">
        <v>350</v>
      </c>
    </row>
    <row r="28" spans="1:1" x14ac:dyDescent="0.25">
      <c r="A28" s="7"/>
    </row>
    <row r="29" spans="1:1" x14ac:dyDescent="0.25">
      <c r="A29" s="7" t="s">
        <v>351</v>
      </c>
    </row>
    <row r="30" spans="1:1" x14ac:dyDescent="0.25">
      <c r="A30" s="7"/>
    </row>
    <row r="31" spans="1:1" x14ac:dyDescent="0.25">
      <c r="A31" s="11" t="s">
        <v>6</v>
      </c>
    </row>
    <row r="32" spans="1:1" x14ac:dyDescent="0.25">
      <c r="A32" s="7"/>
    </row>
    <row r="33" spans="1:1" x14ac:dyDescent="0.25">
      <c r="A33" s="7" t="s">
        <v>352</v>
      </c>
    </row>
    <row r="34" spans="1:1" x14ac:dyDescent="0.25">
      <c r="A34" s="7"/>
    </row>
    <row r="35" spans="1:1" x14ac:dyDescent="0.25">
      <c r="A35" s="8"/>
    </row>
    <row r="36" spans="1:1" x14ac:dyDescent="0.25">
      <c r="A36" s="12" t="s">
        <v>353</v>
      </c>
    </row>
    <row r="37" spans="1:1" x14ac:dyDescent="0.25">
      <c r="A37" s="13" t="s">
        <v>354</v>
      </c>
    </row>
    <row r="38" spans="1:1" x14ac:dyDescent="0.25">
      <c r="A38" s="7"/>
    </row>
    <row r="39" spans="1:1" x14ac:dyDescent="0.25">
      <c r="A39" s="9"/>
    </row>
    <row r="40" spans="1:1" x14ac:dyDescent="0.25">
      <c r="A40" s="14"/>
    </row>
    <row r="41" spans="1:1" x14ac:dyDescent="0.25">
      <c r="A41" s="15" t="s">
        <v>355</v>
      </c>
    </row>
    <row r="42" spans="1:1" x14ac:dyDescent="0.25">
      <c r="A42" s="15"/>
    </row>
    <row r="43" spans="1:1" x14ac:dyDescent="0.25">
      <c r="A43" s="15"/>
    </row>
    <row r="44" spans="1:1" x14ac:dyDescent="0.25">
      <c r="A44" s="15"/>
    </row>
    <row r="45" spans="1:1" x14ac:dyDescent="0.25">
      <c r="A45" s="15"/>
    </row>
    <row r="46" spans="1:1" x14ac:dyDescent="0.25">
      <c r="A46" s="15"/>
    </row>
    <row r="47" spans="1:1" x14ac:dyDescent="0.25">
      <c r="A47" s="16" t="s">
        <v>356</v>
      </c>
    </row>
    <row r="48" spans="1:1" x14ac:dyDescent="0.25">
      <c r="A48" s="17"/>
    </row>
    <row r="49" spans="1:1" x14ac:dyDescent="0.25">
      <c r="A49" s="16" t="s">
        <v>357</v>
      </c>
    </row>
    <row r="50" spans="1:1" x14ac:dyDescent="0.25">
      <c r="A50" s="16"/>
    </row>
    <row r="51" spans="1:1" x14ac:dyDescent="0.25">
      <c r="A51" s="18"/>
    </row>
    <row r="52" spans="1:1" x14ac:dyDescent="0.25">
      <c r="A52" s="18"/>
    </row>
    <row r="53" spans="1:1" x14ac:dyDescent="0.25">
      <c r="A53" s="11" t="s">
        <v>9</v>
      </c>
    </row>
    <row r="54" spans="1:1" x14ac:dyDescent="0.25">
      <c r="A54" s="7" t="s">
        <v>358</v>
      </c>
    </row>
    <row r="55" spans="1:1" x14ac:dyDescent="0.25">
      <c r="A55" s="11" t="s">
        <v>359</v>
      </c>
    </row>
    <row r="56" spans="1:1" x14ac:dyDescent="0.25">
      <c r="A56" s="7" t="s">
        <v>360</v>
      </c>
    </row>
    <row r="57" spans="1:1" x14ac:dyDescent="0.25">
      <c r="A57" s="11" t="s">
        <v>361</v>
      </c>
    </row>
    <row r="58" spans="1:1" x14ac:dyDescent="0.25">
      <c r="A58" s="19" t="s">
        <v>362</v>
      </c>
    </row>
    <row r="59" spans="1:1" x14ac:dyDescent="0.25">
      <c r="A59" s="15" t="s">
        <v>12</v>
      </c>
    </row>
    <row r="60" spans="1:1" x14ac:dyDescent="0.25">
      <c r="A60" s="16" t="s">
        <v>363</v>
      </c>
    </row>
    <row r="61" spans="1:1" x14ac:dyDescent="0.25">
      <c r="A61" s="12" t="s">
        <v>13</v>
      </c>
    </row>
    <row r="62" spans="1:1" x14ac:dyDescent="0.25">
      <c r="A62" s="16" t="s">
        <v>364</v>
      </c>
    </row>
    <row r="63" spans="1:1" x14ac:dyDescent="0.25">
      <c r="A63" s="12" t="s">
        <v>14</v>
      </c>
    </row>
    <row r="64" spans="1:1" x14ac:dyDescent="0.25">
      <c r="A64" s="19" t="s">
        <v>365</v>
      </c>
    </row>
    <row r="65" spans="1:1" x14ac:dyDescent="0.25">
      <c r="A65" s="20"/>
    </row>
    <row r="66" spans="1:1" x14ac:dyDescent="0.25">
      <c r="A66" s="21" t="s">
        <v>366</v>
      </c>
    </row>
    <row r="67" spans="1:1" x14ac:dyDescent="0.25">
      <c r="A67" s="9"/>
    </row>
    <row r="68" spans="1:1" x14ac:dyDescent="0.25">
      <c r="A68" s="22" t="s">
        <v>367</v>
      </c>
    </row>
    <row r="69" spans="1:1" x14ac:dyDescent="0.25">
      <c r="A69" s="22"/>
    </row>
    <row r="70" spans="1:1" x14ac:dyDescent="0.25">
      <c r="A70" s="22"/>
    </row>
    <row r="71" spans="1:1" x14ac:dyDescent="0.25">
      <c r="A71" s="22"/>
    </row>
    <row r="72" spans="1:1" x14ac:dyDescent="0.25">
      <c r="A72" s="22"/>
    </row>
    <row r="73" spans="1:1" x14ac:dyDescent="0.25">
      <c r="A73" s="22"/>
    </row>
    <row r="74" spans="1:1" x14ac:dyDescent="0.25">
      <c r="A74" s="14" t="s">
        <v>368</v>
      </c>
    </row>
    <row r="75" spans="1:1" x14ac:dyDescent="0.25">
      <c r="A75" s="9"/>
    </row>
    <row r="76" spans="1:1" x14ac:dyDescent="0.25">
      <c r="A76" s="23"/>
    </row>
    <row r="77" spans="1:1" x14ac:dyDescent="0.25">
      <c r="A77" s="23"/>
    </row>
    <row r="78" spans="1:1" x14ac:dyDescent="0.25">
      <c r="A78" s="23"/>
    </row>
    <row r="79" spans="1:1" ht="30" x14ac:dyDescent="0.25">
      <c r="A79" s="24" t="s">
        <v>369</v>
      </c>
    </row>
    <row r="80" spans="1:1" x14ac:dyDescent="0.25">
      <c r="A80" s="9"/>
    </row>
    <row r="81" spans="1:1" x14ac:dyDescent="0.25">
      <c r="A81" s="25"/>
    </row>
    <row r="82" spans="1:1" x14ac:dyDescent="0.25">
      <c r="A82" s="25"/>
    </row>
    <row r="83" spans="1:1" x14ac:dyDescent="0.25">
      <c r="A83" s="25"/>
    </row>
    <row r="84" spans="1:1" x14ac:dyDescent="0.25">
      <c r="A84" s="25"/>
    </row>
    <row r="85" spans="1:1" x14ac:dyDescent="0.25">
      <c r="A85" s="25"/>
    </row>
    <row r="86" spans="1:1" x14ac:dyDescent="0.25">
      <c r="A86" s="25"/>
    </row>
    <row r="87" spans="1:1" x14ac:dyDescent="0.25">
      <c r="A87" s="25"/>
    </row>
    <row r="88" spans="1:1" x14ac:dyDescent="0.25">
      <c r="A88" s="25"/>
    </row>
    <row r="89" spans="1:1" x14ac:dyDescent="0.25">
      <c r="A89" s="25"/>
    </row>
    <row r="90" spans="1:1" x14ac:dyDescent="0.25">
      <c r="A90" s="25"/>
    </row>
    <row r="91" spans="1:1" x14ac:dyDescent="0.25">
      <c r="A91" s="25"/>
    </row>
    <row r="92" spans="1:1" x14ac:dyDescent="0.25">
      <c r="A92" s="25"/>
    </row>
    <row r="93" spans="1:1" x14ac:dyDescent="0.25">
      <c r="A93" s="25"/>
    </row>
    <row r="94" spans="1:1" x14ac:dyDescent="0.25">
      <c r="A94" s="23"/>
    </row>
    <row r="95" spans="1:1" x14ac:dyDescent="0.25">
      <c r="A95" s="23"/>
    </row>
    <row r="96" spans="1:1" ht="30" x14ac:dyDescent="0.25">
      <c r="A96" s="24" t="s">
        <v>370</v>
      </c>
    </row>
    <row r="97" spans="1:1" x14ac:dyDescent="0.25">
      <c r="A97" s="14"/>
    </row>
    <row r="98" spans="1:1" x14ac:dyDescent="0.25">
      <c r="A98" s="9"/>
    </row>
    <row r="99" spans="1:1" ht="29.25" x14ac:dyDescent="0.25">
      <c r="A99" s="24" t="s">
        <v>371</v>
      </c>
    </row>
    <row r="100" spans="1:1" x14ac:dyDescent="0.25">
      <c r="A100" s="7"/>
    </row>
    <row r="101" spans="1:1" ht="29.25" x14ac:dyDescent="0.25">
      <c r="A101" s="11" t="s">
        <v>393</v>
      </c>
    </row>
    <row r="102" spans="1:1" x14ac:dyDescent="0.25">
      <c r="A102" s="8"/>
    </row>
    <row r="103" spans="1:1" x14ac:dyDescent="0.25">
      <c r="A103" s="8"/>
    </row>
    <row r="104" spans="1:1" x14ac:dyDescent="0.25">
      <c r="A104" s="8"/>
    </row>
    <row r="105" spans="1:1" x14ac:dyDescent="0.25">
      <c r="A105" s="8"/>
    </row>
    <row r="106" spans="1:1" x14ac:dyDescent="0.25">
      <c r="A106" s="8"/>
    </row>
    <row r="107" spans="1:1" x14ac:dyDescent="0.25">
      <c r="A107" s="8"/>
    </row>
    <row r="108" spans="1:1" x14ac:dyDescent="0.25">
      <c r="A108" s="8"/>
    </row>
    <row r="109" spans="1:1" x14ac:dyDescent="0.25">
      <c r="A109" s="8"/>
    </row>
    <row r="110" spans="1:1" x14ac:dyDescent="0.25">
      <c r="A110" s="8"/>
    </row>
    <row r="111" spans="1:1" x14ac:dyDescent="0.25">
      <c r="A111" s="8"/>
    </row>
    <row r="112" spans="1:1" x14ac:dyDescent="0.25">
      <c r="A112" s="8"/>
    </row>
    <row r="113" spans="1:1" x14ac:dyDescent="0.25">
      <c r="A113" s="8"/>
    </row>
    <row r="114" spans="1:1" x14ac:dyDescent="0.25">
      <c r="A114" s="8"/>
    </row>
    <row r="115" spans="1:1" x14ac:dyDescent="0.25">
      <c r="A115" s="8"/>
    </row>
    <row r="116" spans="1:1" x14ac:dyDescent="0.25">
      <c r="A116" s="8"/>
    </row>
    <row r="117" spans="1:1" x14ac:dyDescent="0.25">
      <c r="A117" s="8"/>
    </row>
    <row r="118" spans="1:1" x14ac:dyDescent="0.25">
      <c r="A118" s="8"/>
    </row>
    <row r="119" spans="1:1" x14ac:dyDescent="0.25">
      <c r="A119" s="8"/>
    </row>
    <row r="120" spans="1:1" x14ac:dyDescent="0.25">
      <c r="A120" s="8"/>
    </row>
    <row r="121" spans="1:1" x14ac:dyDescent="0.25">
      <c r="A121" s="8"/>
    </row>
    <row r="122" spans="1:1" x14ac:dyDescent="0.25">
      <c r="A122" s="8"/>
    </row>
    <row r="123" spans="1:1" x14ac:dyDescent="0.25">
      <c r="A123" s="8"/>
    </row>
    <row r="124" spans="1:1" x14ac:dyDescent="0.25">
      <c r="A124" s="8"/>
    </row>
    <row r="125" spans="1:1" x14ac:dyDescent="0.25">
      <c r="A125" s="25"/>
    </row>
    <row r="126" spans="1:1" x14ac:dyDescent="0.25">
      <c r="A126" s="25"/>
    </row>
    <row r="127" spans="1:1" ht="29.25" x14ac:dyDescent="0.25">
      <c r="A127" s="28" t="s">
        <v>372</v>
      </c>
    </row>
    <row r="128" spans="1:1" x14ac:dyDescent="0.25">
      <c r="A128" s="28"/>
    </row>
    <row r="129" spans="1:1" x14ac:dyDescent="0.25">
      <c r="A129" s="28"/>
    </row>
    <row r="130" spans="1:1" x14ac:dyDescent="0.25">
      <c r="A130" s="28"/>
    </row>
    <row r="131" spans="1:1" x14ac:dyDescent="0.25">
      <c r="A131" s="28"/>
    </row>
    <row r="132" spans="1:1" x14ac:dyDescent="0.25">
      <c r="A132" s="28"/>
    </row>
    <row r="133" spans="1:1" x14ac:dyDescent="0.25">
      <c r="A133" s="28"/>
    </row>
    <row r="134" spans="1:1" x14ac:dyDescent="0.25">
      <c r="A134" s="28"/>
    </row>
    <row r="135" spans="1:1" x14ac:dyDescent="0.25">
      <c r="A135" s="28"/>
    </row>
    <row r="136" spans="1:1" x14ac:dyDescent="0.25">
      <c r="A136" s="28"/>
    </row>
    <row r="137" spans="1:1" x14ac:dyDescent="0.25">
      <c r="A137" s="28"/>
    </row>
    <row r="138" spans="1:1" x14ac:dyDescent="0.25">
      <c r="A138" s="28"/>
    </row>
    <row r="139" spans="1:1" x14ac:dyDescent="0.25">
      <c r="A139" s="28"/>
    </row>
    <row r="140" spans="1:1" x14ac:dyDescent="0.25">
      <c r="A140" s="28"/>
    </row>
    <row r="141" spans="1:1" x14ac:dyDescent="0.25">
      <c r="A141" s="28"/>
    </row>
    <row r="142" spans="1:1" x14ac:dyDescent="0.25">
      <c r="A142" s="28"/>
    </row>
    <row r="143" spans="1:1" x14ac:dyDescent="0.25">
      <c r="A143" s="28"/>
    </row>
    <row r="144" spans="1:1" x14ac:dyDescent="0.25">
      <c r="A144" s="28"/>
    </row>
    <row r="145" spans="1:1" x14ac:dyDescent="0.25">
      <c r="A145" s="28"/>
    </row>
    <row r="146" spans="1:1" x14ac:dyDescent="0.25">
      <c r="A146" s="28"/>
    </row>
    <row r="147" spans="1:1" x14ac:dyDescent="0.25">
      <c r="A147" s="28"/>
    </row>
    <row r="148" spans="1:1" x14ac:dyDescent="0.25">
      <c r="A148" s="28"/>
    </row>
    <row r="149" spans="1:1" x14ac:dyDescent="0.25">
      <c r="A149" s="9"/>
    </row>
    <row r="150" spans="1:1" x14ac:dyDescent="0.25">
      <c r="A150" s="9"/>
    </row>
    <row r="151" spans="1:1" x14ac:dyDescent="0.25">
      <c r="A151" s="22" t="s">
        <v>373</v>
      </c>
    </row>
    <row r="152" spans="1:1" x14ac:dyDescent="0.25">
      <c r="A152" s="25"/>
    </row>
    <row r="153" spans="1:1" x14ac:dyDescent="0.25">
      <c r="A153" s="22" t="s">
        <v>374</v>
      </c>
    </row>
    <row r="154" spans="1:1" x14ac:dyDescent="0.25">
      <c r="A154" s="9"/>
    </row>
    <row r="155" spans="1:1" x14ac:dyDescent="0.25">
      <c r="A155" s="9"/>
    </row>
    <row r="156" spans="1:1" x14ac:dyDescent="0.25">
      <c r="A156" s="9"/>
    </row>
    <row r="157" spans="1:1" x14ac:dyDescent="0.25">
      <c r="A157" s="9"/>
    </row>
    <row r="158" spans="1:1" x14ac:dyDescent="0.25">
      <c r="A158" s="9"/>
    </row>
    <row r="159" spans="1:1" x14ac:dyDescent="0.25">
      <c r="A159" s="9"/>
    </row>
    <row r="160" spans="1:1" x14ac:dyDescent="0.25">
      <c r="A160" s="9"/>
    </row>
    <row r="161" spans="1:1" x14ac:dyDescent="0.25">
      <c r="A161" s="9"/>
    </row>
    <row r="162" spans="1:1" x14ac:dyDescent="0.25">
      <c r="A162" s="9"/>
    </row>
    <row r="163" spans="1:1" x14ac:dyDescent="0.25">
      <c r="A163" s="9"/>
    </row>
    <row r="164" spans="1:1" x14ac:dyDescent="0.25">
      <c r="A164" s="9"/>
    </row>
    <row r="165" spans="1:1" x14ac:dyDescent="0.25">
      <c r="A165" s="9"/>
    </row>
    <row r="166" spans="1:1" x14ac:dyDescent="0.25">
      <c r="A166" s="9"/>
    </row>
    <row r="167" spans="1:1" x14ac:dyDescent="0.25">
      <c r="A167" s="9"/>
    </row>
    <row r="168" spans="1:1" x14ac:dyDescent="0.25">
      <c r="A168" s="9"/>
    </row>
    <row r="169" spans="1:1" x14ac:dyDescent="0.25">
      <c r="A169" s="9"/>
    </row>
    <row r="170" spans="1:1" x14ac:dyDescent="0.25">
      <c r="A170" s="9"/>
    </row>
    <row r="171" spans="1:1" x14ac:dyDescent="0.25">
      <c r="A171" s="9"/>
    </row>
    <row r="172" spans="1:1" x14ac:dyDescent="0.25">
      <c r="A172" s="25"/>
    </row>
    <row r="173" spans="1:1" x14ac:dyDescent="0.25">
      <c r="A173" s="22" t="s">
        <v>375</v>
      </c>
    </row>
    <row r="174" spans="1:1" x14ac:dyDescent="0.25">
      <c r="A174" s="25"/>
    </row>
    <row r="175" spans="1:1" x14ac:dyDescent="0.25">
      <c r="A175" s="25"/>
    </row>
    <row r="176" spans="1:1" x14ac:dyDescent="0.25">
      <c r="A176" s="25"/>
    </row>
    <row r="177" spans="1:1" x14ac:dyDescent="0.25">
      <c r="A177" s="25"/>
    </row>
    <row r="178" spans="1:1" x14ac:dyDescent="0.25">
      <c r="A178" s="25"/>
    </row>
    <row r="179" spans="1:1" x14ac:dyDescent="0.25">
      <c r="A179" s="25"/>
    </row>
    <row r="180" spans="1:1" x14ac:dyDescent="0.25">
      <c r="A180" s="25"/>
    </row>
    <row r="181" spans="1:1" x14ac:dyDescent="0.25">
      <c r="A181" s="25"/>
    </row>
    <row r="182" spans="1:1" x14ac:dyDescent="0.25">
      <c r="A182" s="25"/>
    </row>
    <row r="183" spans="1:1" x14ac:dyDescent="0.25">
      <c r="A183" s="25"/>
    </row>
    <row r="184" spans="1:1" x14ac:dyDescent="0.25">
      <c r="A184" s="25"/>
    </row>
    <row r="185" spans="1:1" x14ac:dyDescent="0.25">
      <c r="A185" s="25"/>
    </row>
    <row r="186" spans="1:1" x14ac:dyDescent="0.25">
      <c r="A186" s="25"/>
    </row>
    <row r="187" spans="1:1" x14ac:dyDescent="0.25">
      <c r="A187" s="25"/>
    </row>
    <row r="188" spans="1:1" x14ac:dyDescent="0.25">
      <c r="A188" s="25"/>
    </row>
    <row r="189" spans="1:1" x14ac:dyDescent="0.25">
      <c r="A189" s="25"/>
    </row>
    <row r="190" spans="1:1" x14ac:dyDescent="0.25">
      <c r="A190" s="25"/>
    </row>
    <row r="191" spans="1:1" ht="19.5" customHeight="1" x14ac:dyDescent="0.25">
      <c r="A191" s="9"/>
    </row>
    <row r="192" spans="1:1" x14ac:dyDescent="0.25">
      <c r="A192" s="24" t="s">
        <v>376</v>
      </c>
    </row>
    <row r="193" spans="1:1" x14ac:dyDescent="0.25">
      <c r="A193" s="9"/>
    </row>
    <row r="194" spans="1:1" x14ac:dyDescent="0.25">
      <c r="A194" s="9"/>
    </row>
    <row r="195" spans="1:1" x14ac:dyDescent="0.25">
      <c r="A195" s="9"/>
    </row>
    <row r="196" spans="1:1" x14ac:dyDescent="0.25">
      <c r="A196" s="9"/>
    </row>
    <row r="197" spans="1:1" x14ac:dyDescent="0.25">
      <c r="A197" s="9"/>
    </row>
    <row r="198" spans="1:1" x14ac:dyDescent="0.25">
      <c r="A198" s="9"/>
    </row>
    <row r="199" spans="1:1" x14ac:dyDescent="0.25">
      <c r="A199" s="9"/>
    </row>
    <row r="200" spans="1:1" x14ac:dyDescent="0.25">
      <c r="A200" s="9"/>
    </row>
    <row r="201" spans="1:1" x14ac:dyDescent="0.25">
      <c r="A201" s="9"/>
    </row>
    <row r="202" spans="1:1" x14ac:dyDescent="0.25">
      <c r="A202" s="9"/>
    </row>
    <row r="203" spans="1:1" x14ac:dyDescent="0.25">
      <c r="A203" s="9"/>
    </row>
    <row r="204" spans="1:1" x14ac:dyDescent="0.25">
      <c r="A204" s="9"/>
    </row>
    <row r="205" spans="1:1" x14ac:dyDescent="0.25">
      <c r="A205" s="9"/>
    </row>
    <row r="206" spans="1:1" x14ac:dyDescent="0.25">
      <c r="A206" s="9"/>
    </row>
    <row r="207" spans="1:1" x14ac:dyDescent="0.25">
      <c r="A207" s="9"/>
    </row>
    <row r="208" spans="1:1" x14ac:dyDescent="0.25">
      <c r="A208" s="9"/>
    </row>
    <row r="209" spans="1:1" x14ac:dyDescent="0.25">
      <c r="A209" s="9"/>
    </row>
    <row r="210" spans="1:1" x14ac:dyDescent="0.25">
      <c r="A210" s="9"/>
    </row>
    <row r="211" spans="1:1" x14ac:dyDescent="0.25">
      <c r="A211" s="9"/>
    </row>
    <row r="212" spans="1:1" x14ac:dyDescent="0.25">
      <c r="A212" s="9"/>
    </row>
    <row r="213" spans="1:1" x14ac:dyDescent="0.25">
      <c r="A213" s="25"/>
    </row>
    <row r="214" spans="1:1" x14ac:dyDescent="0.25">
      <c r="A214" s="25"/>
    </row>
    <row r="215" spans="1:1" x14ac:dyDescent="0.25">
      <c r="A215" s="22" t="s">
        <v>397</v>
      </c>
    </row>
    <row r="216" spans="1:1" x14ac:dyDescent="0.25">
      <c r="A216" s="26" t="s">
        <v>377</v>
      </c>
    </row>
    <row r="217" spans="1:1" x14ac:dyDescent="0.25">
      <c r="A217" s="9"/>
    </row>
    <row r="218" spans="1:1" x14ac:dyDescent="0.25">
      <c r="A218" s="25"/>
    </row>
    <row r="219" spans="1:1" x14ac:dyDescent="0.25">
      <c r="A219" s="25"/>
    </row>
    <row r="220" spans="1:1" x14ac:dyDescent="0.25">
      <c r="A220" s="25"/>
    </row>
    <row r="221" spans="1:1" x14ac:dyDescent="0.25">
      <c r="A221" s="25"/>
    </row>
    <row r="222" spans="1:1" x14ac:dyDescent="0.25">
      <c r="A222" s="25"/>
    </row>
    <row r="223" spans="1:1" x14ac:dyDescent="0.25">
      <c r="A223" s="25"/>
    </row>
    <row r="224" spans="1:1" x14ac:dyDescent="0.25">
      <c r="A224" s="25"/>
    </row>
    <row r="225" spans="1:1" x14ac:dyDescent="0.25">
      <c r="A225" s="25"/>
    </row>
    <row r="226" spans="1:1" x14ac:dyDescent="0.25">
      <c r="A226" s="25"/>
    </row>
    <row r="227" spans="1:1" x14ac:dyDescent="0.25">
      <c r="A227" s="25"/>
    </row>
    <row r="228" spans="1:1" x14ac:dyDescent="0.25">
      <c r="A228" s="25"/>
    </row>
    <row r="229" spans="1:1" x14ac:dyDescent="0.25">
      <c r="A229" s="25"/>
    </row>
    <row r="230" spans="1:1" x14ac:dyDescent="0.25">
      <c r="A230" s="25"/>
    </row>
    <row r="231" spans="1:1" x14ac:dyDescent="0.25">
      <c r="A231" s="25"/>
    </row>
    <row r="232" spans="1:1" x14ac:dyDescent="0.25">
      <c r="A232" s="25"/>
    </row>
    <row r="233" spans="1:1" x14ac:dyDescent="0.25">
      <c r="A233" s="25"/>
    </row>
    <row r="234" spans="1:1" x14ac:dyDescent="0.25">
      <c r="A234" s="25"/>
    </row>
    <row r="235" spans="1:1" x14ac:dyDescent="0.25">
      <c r="A235" s="25"/>
    </row>
    <row r="236" spans="1:1" x14ac:dyDescent="0.25">
      <c r="A236" s="25"/>
    </row>
    <row r="237" spans="1:1" x14ac:dyDescent="0.25">
      <c r="A237" s="22" t="s">
        <v>378</v>
      </c>
    </row>
    <row r="238" spans="1:1" x14ac:dyDescent="0.25">
      <c r="A238" s="14" t="s">
        <v>379</v>
      </c>
    </row>
    <row r="239" spans="1:1" x14ac:dyDescent="0.25">
      <c r="A239" s="22" t="s">
        <v>380</v>
      </c>
    </row>
    <row r="240" spans="1:1" x14ac:dyDescent="0.25">
      <c r="A240" s="14" t="s">
        <v>381</v>
      </c>
    </row>
    <row r="241" spans="1:1" x14ac:dyDescent="0.25">
      <c r="A241" s="22" t="s">
        <v>382</v>
      </c>
    </row>
    <row r="242" spans="1:1" x14ac:dyDescent="0.25">
      <c r="A242" s="22" t="s">
        <v>383</v>
      </c>
    </row>
    <row r="243" spans="1:1" x14ac:dyDescent="0.25">
      <c r="A243" s="22" t="s">
        <v>384</v>
      </c>
    </row>
    <row r="244" spans="1:1" x14ac:dyDescent="0.25">
      <c r="A244" s="22" t="s">
        <v>385</v>
      </c>
    </row>
    <row r="245" spans="1:1" x14ac:dyDescent="0.25">
      <c r="A245" s="9"/>
    </row>
    <row r="246" spans="1:1" x14ac:dyDescent="0.25">
      <c r="A246" s="9"/>
    </row>
    <row r="247" spans="1:1" x14ac:dyDescent="0.25">
      <c r="A247" s="9"/>
    </row>
    <row r="248" spans="1:1" x14ac:dyDescent="0.25">
      <c r="A248" s="9"/>
    </row>
    <row r="249" spans="1:1" ht="15.75" thickBot="1" x14ac:dyDescent="0.3">
      <c r="A249" s="27"/>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AE0FA-A7D8-4FA5-976C-95930EA66E35}">
  <sheetPr codeName="Hoja3"/>
  <dimension ref="A1:D28"/>
  <sheetViews>
    <sheetView topLeftCell="A8" workbookViewId="0">
      <selection activeCell="B28" sqref="B28"/>
    </sheetView>
  </sheetViews>
  <sheetFormatPr baseColWidth="10" defaultColWidth="11.42578125" defaultRowHeight="15" x14ac:dyDescent="0.25"/>
  <cols>
    <col min="1" max="1" width="20.85546875" customWidth="1"/>
    <col min="2" max="2" width="34.140625" bestFit="1" customWidth="1"/>
    <col min="3" max="3" width="18.7109375" bestFit="1" customWidth="1"/>
  </cols>
  <sheetData>
    <row r="1" spans="1:4" s="3" customFormat="1" x14ac:dyDescent="0.25">
      <c r="A1" s="3" t="s">
        <v>4</v>
      </c>
      <c r="B1" s="3" t="s">
        <v>303</v>
      </c>
      <c r="C1" s="3" t="s">
        <v>304</v>
      </c>
      <c r="D1" s="3" t="s">
        <v>305</v>
      </c>
    </row>
    <row r="2" spans="1:4" x14ac:dyDescent="0.25">
      <c r="A2" t="s">
        <v>306</v>
      </c>
      <c r="B2" t="s">
        <v>307</v>
      </c>
      <c r="C2" t="s">
        <v>308</v>
      </c>
      <c r="D2" t="s">
        <v>309</v>
      </c>
    </row>
    <row r="3" spans="1:4" x14ac:dyDescent="0.25">
      <c r="A3" t="s">
        <v>310</v>
      </c>
      <c r="B3" t="s">
        <v>311</v>
      </c>
      <c r="C3" t="s">
        <v>312</v>
      </c>
      <c r="D3" t="s">
        <v>313</v>
      </c>
    </row>
    <row r="4" spans="1:4" x14ac:dyDescent="0.25">
      <c r="A4" t="s">
        <v>314</v>
      </c>
      <c r="B4" t="s">
        <v>315</v>
      </c>
    </row>
    <row r="5" spans="1:4" x14ac:dyDescent="0.25">
      <c r="A5" t="s">
        <v>316</v>
      </c>
      <c r="B5" t="s">
        <v>394</v>
      </c>
    </row>
    <row r="6" spans="1:4" x14ac:dyDescent="0.25">
      <c r="A6" t="s">
        <v>317</v>
      </c>
      <c r="B6" t="s">
        <v>318</v>
      </c>
    </row>
    <row r="7" spans="1:4" x14ac:dyDescent="0.25">
      <c r="B7" t="s">
        <v>319</v>
      </c>
    </row>
    <row r="8" spans="1:4" x14ac:dyDescent="0.25">
      <c r="B8" t="s">
        <v>320</v>
      </c>
    </row>
    <row r="9" spans="1:4" x14ac:dyDescent="0.25">
      <c r="B9" t="s">
        <v>321</v>
      </c>
    </row>
    <row r="10" spans="1:4" x14ac:dyDescent="0.25">
      <c r="B10" t="s">
        <v>322</v>
      </c>
    </row>
    <row r="11" spans="1:4" x14ac:dyDescent="0.25">
      <c r="B11" t="s">
        <v>323</v>
      </c>
    </row>
    <row r="12" spans="1:4" x14ac:dyDescent="0.25">
      <c r="B12" t="s">
        <v>324</v>
      </c>
    </row>
    <row r="13" spans="1:4" x14ac:dyDescent="0.25">
      <c r="B13" t="s">
        <v>325</v>
      </c>
    </row>
    <row r="14" spans="1:4" x14ac:dyDescent="0.25">
      <c r="B14" t="s">
        <v>326</v>
      </c>
    </row>
    <row r="15" spans="1:4" x14ac:dyDescent="0.25">
      <c r="B15" t="s">
        <v>327</v>
      </c>
    </row>
    <row r="16" spans="1:4" x14ac:dyDescent="0.25">
      <c r="B16" t="s">
        <v>328</v>
      </c>
    </row>
    <row r="17" spans="2:2" x14ac:dyDescent="0.25">
      <c r="B17" t="s">
        <v>329</v>
      </c>
    </row>
    <row r="18" spans="2:2" x14ac:dyDescent="0.25">
      <c r="B18" t="s">
        <v>330</v>
      </c>
    </row>
    <row r="19" spans="2:2" x14ac:dyDescent="0.25">
      <c r="B19" t="s">
        <v>331</v>
      </c>
    </row>
    <row r="20" spans="2:2" x14ac:dyDescent="0.25">
      <c r="B20" t="s">
        <v>332</v>
      </c>
    </row>
    <row r="21" spans="2:2" x14ac:dyDescent="0.25">
      <c r="B21" t="s">
        <v>333</v>
      </c>
    </row>
    <row r="22" spans="2:2" x14ac:dyDescent="0.25">
      <c r="B22" t="s">
        <v>334</v>
      </c>
    </row>
    <row r="23" spans="2:2" x14ac:dyDescent="0.25">
      <c r="B23" t="s">
        <v>335</v>
      </c>
    </row>
    <row r="24" spans="2:2" x14ac:dyDescent="0.25">
      <c r="B24" t="s">
        <v>336</v>
      </c>
    </row>
    <row r="25" spans="2:2" x14ac:dyDescent="0.25">
      <c r="B25" t="s">
        <v>337</v>
      </c>
    </row>
    <row r="26" spans="2:2" x14ac:dyDescent="0.25">
      <c r="B26" t="s">
        <v>395</v>
      </c>
    </row>
    <row r="27" spans="2:2" x14ac:dyDescent="0.25">
      <c r="B27" t="s">
        <v>396</v>
      </c>
    </row>
    <row r="28" spans="2:2" x14ac:dyDescent="0.25">
      <c r="B28" t="s">
        <v>338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9227288107CFF41977B4319F2CF9A97" ma:contentTypeVersion="14" ma:contentTypeDescription="Crear nuevo documento." ma:contentTypeScope="" ma:versionID="89adba7805981dfb77faf8dfa84b7f34">
  <xsd:schema xmlns:xsd="http://www.w3.org/2001/XMLSchema" xmlns:xs="http://www.w3.org/2001/XMLSchema" xmlns:p="http://schemas.microsoft.com/office/2006/metadata/properties" xmlns:ns2="9a3217a0-10cf-4104-aebe-6ce1db10c0c0" xmlns:ns3="a480c3ab-7dbd-44ef-92f2-39c9057ea652" targetNamespace="http://schemas.microsoft.com/office/2006/metadata/properties" ma:root="true" ma:fieldsID="f0c7d2f5cc5b6f0312821bcd3d0b97b6" ns2:_="" ns3:_="">
    <xsd:import namespace="9a3217a0-10cf-4104-aebe-6ce1db10c0c0"/>
    <xsd:import namespace="a480c3ab-7dbd-44ef-92f2-39c9057ea65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3217a0-10cf-4104-aebe-6ce1db10c0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3dc39176-96d1-4b81-90d6-4a9a1cde659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80c3ab-7dbd-44ef-92f2-39c9057ea652"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098b70de-73e0-44c6-827c-9b78dc3caa40}" ma:internalName="TaxCatchAll" ma:showField="CatchAllData" ma:web="a480c3ab-7dbd-44ef-92f2-39c9057ea65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a3217a0-10cf-4104-aebe-6ce1db10c0c0">
      <Terms xmlns="http://schemas.microsoft.com/office/infopath/2007/PartnerControls"/>
    </lcf76f155ced4ddcb4097134ff3c332f>
    <TaxCatchAll xmlns="a480c3ab-7dbd-44ef-92f2-39c9057ea652" xsi:nil="true"/>
  </documentManagement>
</p:properties>
</file>

<file path=customXml/itemProps1.xml><?xml version="1.0" encoding="utf-8"?>
<ds:datastoreItem xmlns:ds="http://schemas.openxmlformats.org/officeDocument/2006/customXml" ds:itemID="{1E6B0ACA-8383-4ED0-B5F8-A93B68D9B7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3217a0-10cf-4104-aebe-6ce1db10c0c0"/>
    <ds:schemaRef ds:uri="a480c3ab-7dbd-44ef-92f2-39c9057ea6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2314955-1421-43E2-BFBC-E9D82526D46B}">
  <ds:schemaRefs>
    <ds:schemaRef ds:uri="http://schemas.microsoft.com/sharepoint/v3/contenttype/forms"/>
  </ds:schemaRefs>
</ds:datastoreItem>
</file>

<file path=customXml/itemProps3.xml><?xml version="1.0" encoding="utf-8"?>
<ds:datastoreItem xmlns:ds="http://schemas.openxmlformats.org/officeDocument/2006/customXml" ds:itemID="{48A2A1BE-6B53-4D0D-8C18-2121178F7A5A}">
  <ds:schemaRefs>
    <ds:schemaRef ds:uri="http://schemas.microsoft.com/office/2006/metadata/properties"/>
    <ds:schemaRef ds:uri="http://schemas.microsoft.com/office/infopath/2007/PartnerControls"/>
    <ds:schemaRef ds:uri="9a3217a0-10cf-4104-aebe-6ce1db10c0c0"/>
    <ds:schemaRef ds:uri="a480c3ab-7dbd-44ef-92f2-39c9057ea65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CERTIFICADO</vt:lpstr>
      <vt:lpstr>INSTRUCCIONES</vt:lpstr>
      <vt:lpstr>listas desplegables</vt:lpstr>
      <vt:lpstr>INSTRUCCIONES!_Int_hKmNw31o</vt:lpstr>
      <vt:lpstr>CERTIFICADO!Área_de_impresión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Flor Angela Blanco Valero</dc:creator>
  <cp:keywords/>
  <dc:description/>
  <cp:lastModifiedBy>Cristina, Mahecha Parra</cp:lastModifiedBy>
  <cp:revision/>
  <cp:lastPrinted>2024-07-02T15:43:27Z</cp:lastPrinted>
  <dcterms:created xsi:type="dcterms:W3CDTF">2024-05-21T13:07:16Z</dcterms:created>
  <dcterms:modified xsi:type="dcterms:W3CDTF">2024-07-02T15:43:41Z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0x010100B9227288107CFF41977B4319F2CF9A97</vt:lpwstr>
  </property>
</Properties>
</file>