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DayanaCaterineNarvae\Downloads\"/>
    </mc:Choice>
  </mc:AlternateContent>
  <xr:revisionPtr revIDLastSave="0" documentId="8_{14947605-3AF1-41C5-9059-C29990671340}" xr6:coauthVersionLast="47" xr6:coauthVersionMax="47" xr10:uidLastSave="{00000000-0000-0000-0000-000000000000}"/>
  <bookViews>
    <workbookView xWindow="-120" yWindow="-120" windowWidth="29040" windowHeight="15720" firstSheet="1" activeTab="2" xr2:uid="{7D9D6C9E-0618-451F-9825-873717640B0A}"/>
  </bookViews>
  <sheets>
    <sheet name="INSTRUCTIVO" sheetId="4" state="hidden" r:id="rId1"/>
    <sheet name="PTE2026 " sheetId="7" r:id="rId2"/>
    <sheet name="Control de cambios" sheetId="8" r:id="rId3"/>
    <sheet name="Número de actividades" sheetId="6" state="hidden" r:id="rId4"/>
    <sheet name="PTE2026" sheetId="2" state="hidden" r:id="rId5"/>
    <sheet name="Hoja 1" sheetId="3" state="hidden" r:id="rId6"/>
    <sheet name="PTE2026 (Borrador)" sheetId="5" state="hidden" r:id="rId7"/>
  </sheets>
  <definedNames>
    <definedName name="_xlnm._FilterDatabase" localSheetId="4" hidden="1">'PTE2026'!$A$10:$T$107</definedName>
    <definedName name="_xlnm._FilterDatabase" localSheetId="1" hidden="1">'PTE2026 '!$A$17:$U$110</definedName>
    <definedName name="_xlnm._FilterDatabase" localSheetId="6" hidden="1">'PTE2026 (Borrador)'!$A$17:$V$274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8" i="7" l="1"/>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B12" i="7"/>
  <c r="D12" i="6"/>
  <c r="D4" i="6"/>
  <c r="D5" i="6"/>
  <c r="D6" i="6"/>
  <c r="D7" i="6"/>
  <c r="D8" i="6"/>
  <c r="D9" i="6"/>
  <c r="D10" i="6"/>
  <c r="D11" i="6"/>
  <c r="D3" i="6"/>
  <c r="A82" i="7" a="1"/>
  <c r="A94" i="7" a="1"/>
  <c r="A93" i="7" a="1"/>
  <c r="A92" i="7" a="1"/>
  <c r="A91" i="7" a="1"/>
  <c r="A90" i="7" a="1"/>
  <c r="A89" i="7" a="1"/>
  <c r="A88" i="7" a="1"/>
  <c r="A110" i="7" a="1"/>
  <c r="A109" i="7" a="1"/>
  <c r="A108" i="7" a="1"/>
  <c r="A107" i="7" a="1"/>
  <c r="A106" i="7" a="1"/>
  <c r="A105" i="7" a="1"/>
  <c r="A104" i="7" a="1"/>
  <c r="A103" i="7" a="1"/>
  <c r="A102" i="7" a="1"/>
  <c r="A101" i="7" a="1"/>
  <c r="A100" i="7" a="1"/>
  <c r="A99" i="7" a="1"/>
  <c r="A98" i="7" a="1"/>
  <c r="A97" i="7" a="1"/>
  <c r="A96" i="7" a="1"/>
  <c r="A95" i="7" a="1"/>
  <c r="A87" i="7" a="1"/>
  <c r="A80" i="7" a="1"/>
  <c r="A79" i="7" a="1"/>
  <c r="A78" i="7" a="1"/>
  <c r="A77" i="7" a="1"/>
  <c r="A76" i="7" a="1"/>
  <c r="A75" i="7" a="1"/>
  <c r="A74" i="7" a="1"/>
  <c r="A73" i="7" a="1"/>
  <c r="A86" i="7" a="1"/>
  <c r="A85" i="7" a="1"/>
  <c r="A84" i="7" a="1"/>
  <c r="A83" i="7" a="1"/>
  <c r="A81" i="7" a="1"/>
  <c r="A72" i="7" a="1"/>
  <c r="A50" i="7" a="1"/>
  <c r="N49" i="7"/>
  <c r="A49" i="7" a="1"/>
  <c r="A48" i="7" a="1"/>
  <c r="A47" i="7" a="1"/>
  <c r="A46" i="7" a="1"/>
  <c r="A45" i="7" a="1"/>
  <c r="A71" i="7" a="1"/>
  <c r="A70" i="7" a="1"/>
  <c r="A44" i="7" a="1"/>
  <c r="A69" i="7" a="1"/>
  <c r="A68" i="7" a="1"/>
  <c r="A67" i="7" a="1"/>
  <c r="A66" i="7" a="1"/>
  <c r="A65" i="7" a="1"/>
  <c r="A64" i="7" a="1"/>
  <c r="A63" i="7" a="1"/>
  <c r="A62" i="7" a="1"/>
  <c r="A61" i="7" a="1"/>
  <c r="A43" i="7" a="1"/>
  <c r="A60" i="7" a="1"/>
  <c r="A59" i="7" a="1"/>
  <c r="A58" i="7" a="1"/>
  <c r="A57" i="7" a="1"/>
  <c r="A56" i="7" a="1"/>
  <c r="A55" i="7" a="1"/>
  <c r="A54" i="7" a="1"/>
  <c r="A53" i="7" a="1"/>
  <c r="A52" i="7" a="1"/>
  <c r="A51" i="7" a="1"/>
  <c r="A42" i="7" a="1"/>
  <c r="A41" i="7" a="1"/>
  <c r="A40" i="7" a="1"/>
  <c r="A39" i="7" a="1"/>
  <c r="A38" i="7" a="1"/>
  <c r="A37" i="7" a="1"/>
  <c r="A36" i="7" a="1"/>
  <c r="A35" i="7" a="1"/>
  <c r="A34" i="7" a="1"/>
  <c r="A33" i="7" a="1"/>
  <c r="A32" i="7" a="1"/>
  <c r="A31" i="7" a="1"/>
  <c r="A30" i="7" a="1"/>
  <c r="A29" i="7" a="1"/>
  <c r="A28" i="7" a="1"/>
  <c r="A27" i="7" a="1"/>
  <c r="A26" i="7" a="1"/>
  <c r="A25" i="7" a="1"/>
  <c r="A24" i="7" a="1"/>
  <c r="A23" i="7" a="1"/>
  <c r="A22" i="7" a="1"/>
  <c r="A21" i="7" a="1"/>
  <c r="A20" i="7" a="1"/>
  <c r="A19" i="7" a="1"/>
  <c r="A18" i="7" a="1"/>
  <c r="B11" i="7"/>
  <c r="B10" i="7"/>
  <c r="B9" i="7"/>
  <c r="A114" i="5" a="1"/>
  <c r="O71" i="5"/>
  <c r="T18" i="5"/>
  <c r="T274" i="5"/>
  <c r="T273" i="5"/>
  <c r="T20" i="5"/>
  <c r="T21" i="5"/>
  <c r="T22" i="5"/>
  <c r="T23" i="5"/>
  <c r="T24" i="5"/>
  <c r="T25" i="5"/>
  <c r="T26" i="5"/>
  <c r="T27" i="5"/>
  <c r="T28"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19" i="5"/>
  <c r="B12" i="5"/>
  <c r="B11" i="5"/>
  <c r="B10" i="5"/>
  <c r="B9" i="5"/>
  <c r="B13" i="5" s="1"/>
  <c r="A115" i="5" a="1"/>
  <c r="A116" i="5" a="1"/>
  <c r="A117" i="5" a="1"/>
  <c r="A118" i="5" a="1"/>
  <c r="A119" i="5" a="1"/>
  <c r="A120" i="5" a="1"/>
  <c r="A121" i="5" a="1"/>
  <c r="A122" i="5" a="1"/>
  <c r="A123" i="5" a="1"/>
  <c r="A124" i="5" a="1"/>
  <c r="A125" i="5" a="1"/>
  <c r="A126" i="5" a="1"/>
  <c r="A127" i="5" a="1"/>
  <c r="A128" i="5" a="1"/>
  <c r="A129" i="5" a="1"/>
  <c r="A130" i="5" a="1"/>
  <c r="A131" i="5" a="1"/>
  <c r="A132" i="5" a="1"/>
  <c r="A133" i="5" a="1"/>
  <c r="A134" i="5" a="1"/>
  <c r="A135" i="5" a="1"/>
  <c r="A136" i="5" a="1"/>
  <c r="A137" i="5" a="1"/>
  <c r="A138" i="5" a="1"/>
  <c r="A139" i="5" a="1"/>
  <c r="A140" i="5" a="1"/>
  <c r="A141" i="5" a="1"/>
  <c r="A142" i="5" a="1"/>
  <c r="A143" i="5" a="1"/>
  <c r="A144" i="5" a="1"/>
  <c r="A145" i="5" a="1"/>
  <c r="A146" i="5" a="1"/>
  <c r="A147" i="5" a="1"/>
  <c r="A148" i="5" a="1"/>
  <c r="A149" i="5" a="1"/>
  <c r="A150" i="5" a="1"/>
  <c r="A151" i="5" a="1"/>
  <c r="A152" i="5" a="1"/>
  <c r="A153" i="5" a="1"/>
  <c r="A154" i="5" a="1"/>
  <c r="A155" i="5" a="1"/>
  <c r="A156" i="5" a="1"/>
  <c r="A157" i="5" a="1"/>
  <c r="A158" i="5" a="1"/>
  <c r="A159" i="5" a="1"/>
  <c r="A160" i="5" a="1"/>
  <c r="A161" i="5" a="1"/>
  <c r="A162" i="5" a="1"/>
  <c r="A163" i="5" a="1"/>
  <c r="A164" i="5" a="1"/>
  <c r="A165" i="5" a="1"/>
  <c r="A166" i="5" a="1"/>
  <c r="A167" i="5" a="1"/>
  <c r="A168" i="5" a="1"/>
  <c r="A169" i="5" a="1"/>
  <c r="A170" i="5" a="1"/>
  <c r="A171" i="5" a="1"/>
  <c r="A172" i="5" a="1"/>
  <c r="A173" i="5" a="1"/>
  <c r="A174" i="5" a="1"/>
  <c r="A175" i="5" a="1"/>
  <c r="A176" i="5" a="1"/>
  <c r="A177" i="5" a="1"/>
  <c r="A178" i="5" a="1"/>
  <c r="A179" i="5" a="1"/>
  <c r="A180" i="5" a="1"/>
  <c r="A181" i="5" a="1"/>
  <c r="A182" i="5" a="1"/>
  <c r="A183" i="5" a="1"/>
  <c r="A184" i="5" a="1"/>
  <c r="A185" i="5" a="1"/>
  <c r="A186" i="5" a="1"/>
  <c r="A187" i="5" a="1"/>
  <c r="A188" i="5" a="1"/>
  <c r="A189" i="5" a="1"/>
  <c r="A190" i="5" a="1"/>
  <c r="A191" i="5" a="1"/>
  <c r="A192" i="5" a="1"/>
  <c r="A193" i="5" a="1"/>
  <c r="A194" i="5" a="1"/>
  <c r="A195" i="5" a="1"/>
  <c r="A196" i="5" a="1"/>
  <c r="A197" i="5" a="1"/>
  <c r="A198" i="5" a="1"/>
  <c r="A199" i="5" a="1"/>
  <c r="A200" i="5" a="1"/>
  <c r="A201" i="5" a="1"/>
  <c r="A202" i="5" a="1"/>
  <c r="A203" i="5" a="1"/>
  <c r="A204" i="5" a="1"/>
  <c r="A205" i="5" a="1"/>
  <c r="A206" i="5" a="1"/>
  <c r="A207" i="5" a="1"/>
  <c r="A208" i="5" a="1"/>
  <c r="A209" i="5" a="1"/>
  <c r="A210" i="5" a="1"/>
  <c r="A211" i="5" a="1"/>
  <c r="A212" i="5" a="1"/>
  <c r="A213" i="5" a="1"/>
  <c r="A214" i="5" a="1"/>
  <c r="A215" i="5" a="1"/>
  <c r="A216" i="5" a="1"/>
  <c r="A217" i="5" a="1"/>
  <c r="A218" i="5" a="1"/>
  <c r="A219" i="5" a="1"/>
  <c r="A220" i="5" a="1"/>
  <c r="A221" i="5" a="1"/>
  <c r="A222" i="5" a="1"/>
  <c r="A223" i="5" a="1"/>
  <c r="A224" i="5" a="1"/>
  <c r="A225" i="5" a="1"/>
  <c r="A226" i="5" a="1"/>
  <c r="A227" i="5" a="1"/>
  <c r="A228" i="5" a="1"/>
  <c r="A229" i="5" a="1"/>
  <c r="A230" i="5" a="1"/>
  <c r="A231" i="5" a="1"/>
  <c r="A232" i="5" a="1"/>
  <c r="A233" i="5" a="1"/>
  <c r="A234" i="5" a="1"/>
  <c r="A235" i="5" a="1"/>
  <c r="A236" i="5" a="1"/>
  <c r="A237" i="5" a="1"/>
  <c r="A238" i="5" a="1"/>
  <c r="A239" i="5" a="1"/>
  <c r="A240" i="5" a="1"/>
  <c r="A241" i="5" a="1"/>
  <c r="A242" i="5" a="1"/>
  <c r="A243" i="5" a="1"/>
  <c r="A244" i="5" a="1"/>
  <c r="A245" i="5" a="1"/>
  <c r="A246" i="5" a="1"/>
  <c r="A247" i="5" a="1"/>
  <c r="A248" i="5" a="1"/>
  <c r="A249" i="5" a="1"/>
  <c r="A250" i="5" a="1"/>
  <c r="A251" i="5" a="1"/>
  <c r="A252" i="5" a="1"/>
  <c r="A253" i="5" a="1"/>
  <c r="A254" i="5" a="1"/>
  <c r="A255" i="5" a="1"/>
  <c r="A256" i="5" a="1"/>
  <c r="A257" i="5" a="1"/>
  <c r="A258" i="5" a="1"/>
  <c r="A259" i="5" a="1"/>
  <c r="A260" i="5" a="1"/>
  <c r="A261" i="5" a="1"/>
  <c r="A262" i="5" a="1"/>
  <c r="A263" i="5" a="1"/>
  <c r="A264" i="5" a="1"/>
  <c r="A265" i="5" a="1"/>
  <c r="A266" i="5" a="1"/>
  <c r="A267" i="5" a="1"/>
  <c r="A268" i="5" a="1"/>
  <c r="A269" i="5" a="1"/>
  <c r="A270" i="5" a="1"/>
  <c r="A271" i="5" a="1"/>
  <c r="A272" i="5" a="1"/>
  <c r="A273" i="5" a="1"/>
  <c r="A274" i="5" a="1"/>
  <c r="A18" i="5" a="1"/>
  <c r="A19" i="5" a="1"/>
  <c r="A20" i="5" a="1"/>
  <c r="A21" i="5" a="1"/>
  <c r="A22" i="5" a="1"/>
  <c r="A23" i="5" a="1"/>
  <c r="A24" i="5" a="1"/>
  <c r="A25" i="5" a="1"/>
  <c r="A26" i="5" a="1"/>
  <c r="A27" i="5" a="1"/>
  <c r="A28" i="5" a="1"/>
  <c r="A29" i="5" a="1"/>
  <c r="A30" i="5" a="1"/>
  <c r="A31" i="5" a="1"/>
  <c r="A32" i="5" a="1"/>
  <c r="A33" i="5" a="1"/>
  <c r="A34" i="5" a="1"/>
  <c r="A35" i="5" a="1"/>
  <c r="A36" i="5" a="1"/>
  <c r="A37" i="5" a="1"/>
  <c r="A38" i="5" a="1"/>
  <c r="A39" i="5" a="1"/>
  <c r="A40" i="5" a="1"/>
  <c r="A41" i="5" a="1"/>
  <c r="A42" i="5" a="1"/>
  <c r="A43" i="5" a="1"/>
  <c r="A44" i="5" a="1"/>
  <c r="A45" i="5" a="1"/>
  <c r="A46" i="5" a="1"/>
  <c r="A47" i="5" a="1"/>
  <c r="A48" i="5" a="1"/>
  <c r="A49" i="5" a="1"/>
  <c r="A50" i="5" a="1"/>
  <c r="A51" i="5" a="1"/>
  <c r="A52" i="5" a="1"/>
  <c r="A53" i="5" a="1"/>
  <c r="A54" i="5" a="1"/>
  <c r="A55" i="5" a="1"/>
  <c r="A56" i="5" a="1"/>
  <c r="A57" i="5" a="1"/>
  <c r="A58" i="5" a="1"/>
  <c r="A59" i="5" a="1"/>
  <c r="A60" i="5" a="1"/>
  <c r="A61" i="5" a="1"/>
  <c r="A62" i="5" a="1"/>
  <c r="A63" i="5" a="1"/>
  <c r="A64" i="5" a="1"/>
  <c r="A65" i="5" a="1"/>
  <c r="A66" i="5" a="1"/>
  <c r="A67" i="5" a="1"/>
  <c r="A68" i="5" a="1"/>
  <c r="A69" i="5" a="1"/>
  <c r="A70" i="5" a="1"/>
  <c r="A71" i="5" a="1"/>
  <c r="A72" i="5" a="1"/>
  <c r="A73" i="5" a="1"/>
  <c r="A74" i="5" a="1"/>
  <c r="A75" i="5" a="1"/>
  <c r="A76" i="5" a="1"/>
  <c r="A77" i="5" a="1"/>
  <c r="A78" i="5" a="1"/>
  <c r="A79" i="5" a="1"/>
  <c r="A80" i="5" a="1"/>
  <c r="A81" i="5" a="1"/>
  <c r="A82" i="5" a="1"/>
  <c r="A83" i="5" a="1"/>
  <c r="A84" i="5" a="1"/>
  <c r="A85" i="5" a="1"/>
  <c r="A86" i="5" a="1"/>
  <c r="A87" i="5" a="1"/>
  <c r="A88" i="5" a="1"/>
  <c r="A89" i="5" a="1"/>
  <c r="A90" i="5" a="1"/>
  <c r="A91" i="5" a="1"/>
  <c r="A92" i="5" a="1"/>
  <c r="A93" i="5" a="1"/>
  <c r="A94" i="5" a="1"/>
  <c r="A95" i="5" a="1"/>
  <c r="A96" i="5" a="1"/>
  <c r="A97" i="5" a="1"/>
  <c r="A98" i="5" a="1"/>
  <c r="A99" i="5" a="1"/>
  <c r="A100" i="5" a="1"/>
  <c r="A101" i="5" a="1"/>
  <c r="A102" i="5" a="1"/>
  <c r="A103" i="5" a="1"/>
  <c r="A104" i="5" a="1"/>
  <c r="A105" i="5" a="1"/>
  <c r="A106" i="5" a="1"/>
  <c r="A107" i="5" a="1"/>
  <c r="A108" i="5" a="1"/>
  <c r="A109" i="5" a="1"/>
  <c r="A110" i="5" a="1"/>
  <c r="A111" i="5" a="1"/>
  <c r="A112" i="5" a="1"/>
  <c r="A113" i="5" a="1"/>
  <c r="S21" i="2"/>
  <c r="S22" i="2"/>
  <c r="S23" i="2"/>
  <c r="S19" i="2"/>
  <c r="S20" i="2"/>
  <c r="S27" i="2"/>
  <c r="T117" i="2"/>
  <c r="T118" i="2"/>
  <c r="T119" i="2"/>
  <c r="T120" i="2"/>
  <c r="C128" i="2"/>
  <c r="C120" i="2"/>
  <c r="C121" i="2"/>
  <c r="C122" i="2"/>
  <c r="C123" i="2"/>
  <c r="C124" i="2"/>
  <c r="C125" i="2"/>
  <c r="C126" i="2"/>
  <c r="C127" i="2"/>
  <c r="C119" i="2"/>
  <c r="A46" i="2" a="1"/>
  <c r="A57" i="2" a="1"/>
  <c r="A60" i="2" a="1"/>
  <c r="A61" i="2" a="1"/>
  <c r="A81" i="2" a="1"/>
  <c r="A62" i="2" a="1"/>
  <c r="A92" i="2" a="1"/>
  <c r="A63" i="2" a="1"/>
  <c r="A64" i="2" a="1"/>
  <c r="A65" i="2" a="1"/>
  <c r="A66" i="2" a="1"/>
  <c r="A30" i="2" a="1"/>
  <c r="A28" i="2" a="1"/>
  <c r="A101" i="2" a="1"/>
  <c r="A31" i="2" a="1"/>
  <c r="A32" i="2" a="1"/>
  <c r="A73" i="2" a="1"/>
  <c r="A29" i="2" a="1"/>
  <c r="A102" i="2" a="1"/>
  <c r="A103" i="2" a="1"/>
  <c r="A104" i="2" a="1"/>
  <c r="A74" i="2" a="1"/>
  <c r="A75" i="2" a="1"/>
  <c r="A76" i="2" a="1"/>
  <c r="A77" i="2" a="1"/>
  <c r="A78" i="2" a="1"/>
  <c r="A79" i="2" a="1"/>
  <c r="A80" i="2" a="1"/>
  <c r="A67" i="2" a="1"/>
  <c r="A33" i="2" a="1"/>
  <c r="A24" i="2" a="1"/>
  <c r="A11" i="2" a="1"/>
  <c r="A12" i="2" a="1"/>
  <c r="A13" i="2" a="1"/>
  <c r="A14" i="2" a="1"/>
  <c r="A36" i="2" a="1"/>
  <c r="A37" i="2" a="1"/>
  <c r="A105" i="2" a="1"/>
  <c r="A15" i="2" a="1"/>
  <c r="A16" i="2" a="1"/>
  <c r="A17" i="2" a="1"/>
  <c r="A25" i="2" a="1"/>
  <c r="A18" i="2" a="1"/>
  <c r="A26" i="2" a="1"/>
  <c r="A38" i="2" a="1"/>
  <c r="A39" i="2" a="1"/>
  <c r="A106" i="2" a="1"/>
  <c r="A107" i="2" a="1"/>
  <c r="A40" i="2" a="1"/>
  <c r="A41" i="2" a="1"/>
  <c r="A82" i="2" a="1"/>
  <c r="A42" i="2" a="1"/>
  <c r="A43" i="2" a="1"/>
  <c r="A44" i="2" a="1"/>
  <c r="A45" i="2" a="1"/>
  <c r="A83" i="2" a="1"/>
  <c r="A47" i="2" a="1"/>
  <c r="A48" i="2" a="1"/>
  <c r="A49" i="2" a="1"/>
  <c r="A50" i="2" a="1"/>
  <c r="A84" i="2" a="1"/>
  <c r="A85" i="2" a="1"/>
  <c r="A86" i="2" a="1"/>
  <c r="A87" i="2" a="1"/>
  <c r="A88" i="2" a="1"/>
  <c r="A89" i="2" a="1"/>
  <c r="A68" i="2" a="1"/>
  <c r="A51" i="2" a="1"/>
  <c r="A69" i="2" a="1"/>
  <c r="A52" i="2" a="1"/>
  <c r="A90" i="2" a="1"/>
  <c r="A91" i="2" a="1"/>
  <c r="A93" i="2" a="1"/>
  <c r="A70" i="2" a="1"/>
  <c r="A71" i="2" a="1"/>
  <c r="A53" i="2" a="1"/>
  <c r="A72" i="2" a="1"/>
  <c r="A94" i="2" a="1"/>
  <c r="A95" i="2" a="1"/>
  <c r="A54" i="2" a="1"/>
  <c r="A96" i="2" a="1"/>
  <c r="A55" i="2" a="1"/>
  <c r="A97" i="2" a="1"/>
  <c r="A56" i="2" a="1"/>
  <c r="A98" i="2" a="1"/>
  <c r="A58" i="2" a="1"/>
  <c r="A99" i="2" a="1"/>
  <c r="A59" i="2" a="1"/>
  <c r="A34" i="2" a="1"/>
  <c r="A100" i="2" a="1"/>
  <c r="A35" i="2" a="1"/>
  <c r="S75" i="2"/>
  <c r="S76" i="2"/>
  <c r="S77" i="2"/>
  <c r="S78" i="2"/>
  <c r="S79" i="2"/>
  <c r="S80" i="2"/>
  <c r="S67" i="2"/>
  <c r="S33" i="2"/>
  <c r="S24" i="2"/>
  <c r="S11" i="2"/>
  <c r="S12" i="2"/>
  <c r="S13" i="2"/>
  <c r="S14" i="2"/>
  <c r="S36" i="2"/>
  <c r="S37" i="2"/>
  <c r="S105" i="2"/>
  <c r="S15" i="2"/>
  <c r="S16" i="2"/>
  <c r="S17" i="2"/>
  <c r="S25" i="2"/>
  <c r="S18" i="2"/>
  <c r="S26" i="2"/>
  <c r="S38" i="2"/>
  <c r="S39" i="2"/>
  <c r="S106" i="2"/>
  <c r="S107" i="2"/>
  <c r="S40" i="2"/>
  <c r="S41" i="2"/>
  <c r="S82" i="2"/>
  <c r="S42" i="2"/>
  <c r="S43" i="2"/>
  <c r="S44" i="2"/>
  <c r="S45" i="2"/>
  <c r="S83" i="2"/>
  <c r="S47" i="2"/>
  <c r="S48" i="2"/>
  <c r="S49" i="2"/>
  <c r="S50" i="2"/>
  <c r="S84" i="2"/>
  <c r="S85" i="2"/>
  <c r="S86" i="2"/>
  <c r="S87" i="2"/>
  <c r="S88" i="2"/>
  <c r="S89" i="2"/>
  <c r="S68" i="2"/>
  <c r="S51" i="2"/>
  <c r="S69" i="2"/>
  <c r="S52" i="2"/>
  <c r="S90" i="2"/>
  <c r="S91" i="2"/>
  <c r="S93" i="2"/>
  <c r="S70" i="2"/>
  <c r="S71" i="2"/>
  <c r="S53" i="2"/>
  <c r="S72" i="2"/>
  <c r="S94" i="2"/>
  <c r="S95" i="2"/>
  <c r="S54" i="2"/>
  <c r="S96" i="2"/>
  <c r="S55" i="2"/>
  <c r="S97" i="2"/>
  <c r="S56" i="2"/>
  <c r="S98" i="2"/>
  <c r="S58" i="2"/>
  <c r="S99" i="2"/>
  <c r="S59" i="2"/>
  <c r="S34" i="2"/>
  <c r="S100" i="2"/>
  <c r="S46" i="2"/>
  <c r="S57" i="2"/>
  <c r="S60" i="2"/>
  <c r="S61" i="2"/>
  <c r="S81" i="2"/>
  <c r="S62" i="2"/>
  <c r="S92" i="2"/>
  <c r="S63" i="2"/>
  <c r="S64" i="2"/>
  <c r="S65" i="2"/>
  <c r="S66" i="2"/>
  <c r="S30" i="2"/>
  <c r="S28" i="2"/>
  <c r="S101" i="2"/>
  <c r="S31" i="2"/>
  <c r="S32" i="2"/>
  <c r="S73" i="2"/>
  <c r="S29" i="2"/>
  <c r="S102" i="2"/>
  <c r="S103" i="2"/>
  <c r="S104" i="2"/>
  <c r="S74" i="2"/>
  <c r="S35" i="2"/>
  <c r="C129" i="2"/>
  <c r="B13" i="7" l="1"/>
  <c r="D13" i="6"/>
  <c r="A274" i="5"/>
  <c r="A273" i="5"/>
  <c r="A272" i="5"/>
  <c r="A271" i="5"/>
  <c r="A270" i="5"/>
  <c r="A269" i="5"/>
  <c r="A268" i="5"/>
  <c r="A267" i="5"/>
  <c r="A266" i="5"/>
  <c r="A265" i="5"/>
  <c r="A264" i="5"/>
  <c r="A263" i="5"/>
  <c r="A262" i="5"/>
  <c r="A261" i="5"/>
  <c r="A260" i="5"/>
  <c r="A259" i="5"/>
  <c r="A258" i="5"/>
  <c r="A257" i="5"/>
  <c r="A256" i="5"/>
  <c r="A255" i="5"/>
  <c r="A254" i="5"/>
  <c r="A253" i="5"/>
  <c r="A252" i="5"/>
  <c r="A251" i="5"/>
  <c r="A250" i="5"/>
  <c r="A249" i="5"/>
  <c r="A248" i="5"/>
  <c r="A247" i="5"/>
  <c r="A246" i="5"/>
  <c r="A245" i="5"/>
  <c r="A244" i="5"/>
  <c r="A243" i="5"/>
  <c r="A242" i="5"/>
  <c r="A241" i="5"/>
  <c r="A240" i="5"/>
  <c r="A239" i="5"/>
  <c r="A238" i="5"/>
  <c r="A237" i="5"/>
  <c r="A236" i="5"/>
  <c r="A235" i="5"/>
  <c r="A234" i="5"/>
  <c r="A233" i="5"/>
  <c r="A232" i="5"/>
  <c r="A231" i="5"/>
  <c r="A230" i="5"/>
  <c r="A229" i="5"/>
  <c r="A228" i="5"/>
  <c r="A227" i="5"/>
  <c r="A226" i="5"/>
  <c r="A225" i="5"/>
  <c r="A224" i="5"/>
  <c r="A223" i="5"/>
  <c r="A222" i="5"/>
  <c r="A221" i="5"/>
  <c r="A220" i="5"/>
  <c r="A219" i="5"/>
  <c r="A218" i="5"/>
  <c r="A217" i="5"/>
  <c r="A216" i="5"/>
  <c r="A215" i="5"/>
  <c r="A214" i="5"/>
  <c r="A213" i="5"/>
  <c r="A212" i="5"/>
  <c r="A211" i="5"/>
  <c r="A210" i="5"/>
  <c r="A209" i="5"/>
  <c r="A208" i="5"/>
  <c r="A207" i="5"/>
  <c r="A206" i="5"/>
  <c r="A205" i="5"/>
  <c r="A204" i="5"/>
  <c r="A203" i="5"/>
  <c r="A202" i="5"/>
  <c r="A201" i="5"/>
  <c r="A200" i="5"/>
  <c r="A199" i="5"/>
  <c r="A198" i="5"/>
  <c r="A197" i="5"/>
  <c r="A196" i="5"/>
  <c r="A195" i="5"/>
  <c r="A194" i="5"/>
  <c r="A193" i="5"/>
  <c r="A192" i="5"/>
  <c r="A191" i="5"/>
  <c r="A190" i="5"/>
  <c r="A189" i="5"/>
  <c r="A188" i="5"/>
  <c r="A187" i="5"/>
  <c r="A186" i="5"/>
  <c r="A185" i="5"/>
  <c r="A184" i="5"/>
  <c r="A183" i="5"/>
  <c r="A182" i="5"/>
  <c r="A181" i="5"/>
  <c r="A180" i="5"/>
  <c r="A179" i="5"/>
  <c r="A178" i="5"/>
  <c r="A177" i="5"/>
  <c r="A176" i="5"/>
  <c r="A175" i="5"/>
  <c r="A174" i="5"/>
  <c r="A173" i="5"/>
  <c r="A172" i="5"/>
  <c r="A171" i="5"/>
  <c r="A170" i="5"/>
  <c r="A169" i="5"/>
  <c r="A168" i="5"/>
  <c r="A167" i="5"/>
  <c r="A166" i="5"/>
  <c r="A165" i="5"/>
  <c r="A164" i="5"/>
  <c r="A163" i="5"/>
  <c r="A162" i="5"/>
  <c r="A161" i="5"/>
  <c r="A160" i="5"/>
  <c r="A159" i="5"/>
  <c r="A158" i="5"/>
  <c r="A157" i="5"/>
  <c r="A156" i="5"/>
  <c r="A155" i="5"/>
  <c r="A154" i="5"/>
  <c r="A153" i="5"/>
  <c r="A152" i="5"/>
  <c r="A151" i="5"/>
  <c r="A150" i="5"/>
  <c r="A149" i="5"/>
  <c r="A148" i="5"/>
  <c r="A147" i="5"/>
  <c r="A146" i="5"/>
  <c r="A145" i="5"/>
  <c r="A144" i="5"/>
  <c r="A143" i="5"/>
  <c r="A142" i="5"/>
  <c r="A141" i="5"/>
  <c r="A140" i="5"/>
  <c r="A139" i="5"/>
  <c r="A138" i="5"/>
  <c r="A137" i="5"/>
  <c r="A136" i="5"/>
  <c r="A135" i="5"/>
  <c r="A134" i="5"/>
  <c r="A133" i="5"/>
  <c r="A132" i="5"/>
  <c r="A131" i="5"/>
  <c r="A130" i="5"/>
  <c r="A129" i="5"/>
  <c r="A128" i="5"/>
  <c r="A127" i="5"/>
  <c r="A126" i="5"/>
  <c r="A125" i="5"/>
  <c r="A124" i="5"/>
  <c r="A123" i="5"/>
  <c r="A122" i="5"/>
  <c r="A121" i="5"/>
  <c r="A120" i="5"/>
  <c r="A119" i="5"/>
  <c r="A118" i="5"/>
  <c r="A117" i="5"/>
  <c r="A116" i="5"/>
  <c r="A115" i="5"/>
  <c r="A114" i="5"/>
  <c r="A113" i="5"/>
  <c r="A112" i="5"/>
  <c r="A111" i="5"/>
  <c r="A110" i="5"/>
  <c r="A109" i="5"/>
  <c r="A108" i="5"/>
  <c r="A107" i="5"/>
  <c r="A106" i="5"/>
  <c r="A105" i="5"/>
  <c r="A104" i="5"/>
  <c r="A103" i="5"/>
  <c r="A102" i="5"/>
  <c r="A101" i="5"/>
  <c r="A100" i="5"/>
  <c r="A99" i="5"/>
  <c r="A98" i="5"/>
  <c r="A97" i="5"/>
  <c r="A96" i="5"/>
  <c r="A95" i="5"/>
  <c r="A94" i="5"/>
  <c r="A93" i="5"/>
  <c r="A92" i="5"/>
  <c r="A91" i="5"/>
  <c r="A90" i="5"/>
  <c r="A89" i="5"/>
  <c r="A88" i="5"/>
  <c r="A87" i="5"/>
  <c r="A86" i="5"/>
  <c r="A85" i="5"/>
  <c r="A84" i="5"/>
  <c r="A83"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6" i="2"/>
  <c r="A25" i="2"/>
  <c r="A24" i="2"/>
  <c r="A18" i="2"/>
  <c r="A17" i="2"/>
  <c r="A16" i="2"/>
  <c r="A15" i="2"/>
  <c r="A14" i="2"/>
  <c r="A13" i="2"/>
  <c r="A12" i="2"/>
  <c r="A11" i="2"/>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tc={AD2121BF-D39A-4EDC-877B-A288AB0734E6}</author>
    <author>tc={A19732A5-41E7-4F51-9147-D283F3DFEB1F}</author>
    <author>tc={FD4B2C0D-9A40-4A02-9B90-D1805D9594B5}</author>
    <author>tc={7D3875AE-6233-46FB-B2A1-5368E5892458}</author>
    <author>tc={431F0D70-CA11-4D3A-9EA9-36B353B1455A}</author>
    <author>tc={B2B9C886-7AFD-44CD-8E9C-65B82955D4BA}</author>
  </authors>
  <commentList>
    <comment ref="D45" authorId="0" shapeId="0" xr:uid="{AD2121BF-D39A-4EDC-877B-A288AB0734E6}">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@Magda Jennifer González Peña  Por favor revisar actividad la mantienen, la ajustan, la eliminan o agregan otra actividad</t>
      </text>
    </comment>
    <comment ref="G63" authorId="1" shapeId="0" xr:uid="{A19732A5-41E7-4F51-9147-D283F3DFEB1F}">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@Magda Jennifer González Peña Por favor revisar actividad corresponde a comunicaciones y si la mantienen, la ajustan, la eliminan o agregan otra actividad</t>
      </text>
    </comment>
    <comment ref="D89" authorId="2" shapeId="0" xr:uid="{FD4B2C0D-9A40-4A02-9B90-D1805D9594B5}">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@Magda Jennifer González Peña Por favor revisar actividad la mantienen, la ajustan, la eliminan o agregan otra actividad</t>
      </text>
    </comment>
    <comment ref="D90" authorId="3" shapeId="0" xr:uid="{7D3875AE-6233-46FB-B2A1-5368E5892458}">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@Magda Jennifer González Peña Por favor revisar actividad la mantienen, la ajustan, la eliminan o agregan otra actividad
Respuesta:
    @Amanda Carolina Maldonado Por favor revisar actividad la mantienen, la ajustan, la eliminan o agregan otra actividad, colocar la meta y fechas de la actividad</t>
      </text>
    </comment>
    <comment ref="D112" authorId="4" shapeId="0" xr:uid="{431F0D70-CA11-4D3A-9EA9-36B353B1455A}">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@Magda Jennifer González Peña Por favor revisar actividad la mantienen, la ajustan, la eliminan o agregan otra actividad</t>
      </text>
    </comment>
    <comment ref="D113" authorId="5" shapeId="0" xr:uid="{B2B9C886-7AFD-44CD-8E9C-65B82955D4BA}">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@Magda Jennifer González Peña Por favor revisar actividad la mantienen, la ajustan, la eliminan o agregan otra actividad</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<sst xmlns="http://schemas.openxmlformats.org/spreadsheetml/2006/main" count="2007" uniqueCount="614">
  <si>
    <t xml:space="preserve">Instrucciones de Diligenciamiento Formato </t>
  </si>
  <si>
    <t xml:space="preserve">OBJETIVO </t>
  </si>
  <si>
    <t>Enuncie la finalidad del plan de trabajo que está realizando (Ej: Establecer las actividades/tareas que el proceso debe realizar durante la vigencia, Planificar las visitas que debe realizar el proceso,  Establecer los tiempos y responsables de realizar las sensibilizaciones del proceso, Contar con una planificación, gestión y control de los proyectos a realizar, entre otros).</t>
  </si>
  <si>
    <t xml:space="preserve">FECHA DE DILIGENCIAMIENTO </t>
  </si>
  <si>
    <t>Enuncie la fecha en la que está realizando la planificación del plan de trabajo.</t>
  </si>
  <si>
    <t>VIGENCIA</t>
  </si>
  <si>
    <t>Diligencie el año para el cual está haciendo el plan de trabajo.</t>
  </si>
  <si>
    <t>PROCESO</t>
  </si>
  <si>
    <t xml:space="preserve">Diligencie el proceso al cual pertnece el plan de trabajo </t>
  </si>
  <si>
    <t xml:space="preserve">TEMA </t>
  </si>
  <si>
    <t>Enuncie el tema al cual está relacionada la actividad a realizar.</t>
  </si>
  <si>
    <t xml:space="preserve">ACTIVIDAD </t>
  </si>
  <si>
    <t>Enuncie la actividad que tiene planificado realizar empleando verbos en infinitivo (Ej: Elaborar/actualizar un documento, Hacer una mesa de trabajo, Socializar/capacitar/divulgar, Realizar una visita, entre otros).</t>
  </si>
  <si>
    <t xml:space="preserve">PRODUCTO </t>
  </si>
  <si>
    <t>Enuncie el producto o evidencia de la realización de la actividad (Ej: Un documento (matriz, guía, procedimiento, entre otros), un acta de reunión, una lista de asistencia, una lista de chequeo, un registro fotográfico, entre otros).</t>
  </si>
  <si>
    <t>META NÚMERICA</t>
  </si>
  <si>
    <t>En caso de que deba realizar la misma actividad varias veces al mes, enuncie la meta planteada (Ej: Si en el mes de agosto el proceso planifica hacer 3 socializaciones, la meta numérica sería 3). En caso de que sólo deba realizar la actividad una vez al mes, la meta numérica será 1.
Nota: Es importante diligenciar esta sección, ya que se requiere para que el Excel arroje el porcentaje de avance en las actividades.</t>
  </si>
  <si>
    <t xml:space="preserve">RESPONSABLE </t>
  </si>
  <si>
    <t>Enuncie la persona responsable de ejecutar la actividad</t>
  </si>
  <si>
    <t xml:space="preserve">FECHA  </t>
  </si>
  <si>
    <t>Enuncie la fecha para la cual tiene planificada realizar la actividad. Si la meta numérica fue superior a uno, enuncie la fecha para la cual tiene contemplada cumplir la totalidad de la meta (Ej: Si la meta es realizar 3 socializaciones en el mes de agosto, una el 10/08, otra el 17/08 y otra el 24/08, la fecha será 24/08/2023).</t>
  </si>
  <si>
    <t xml:space="preserve">NÚMERO DE PRODUCTOS A ENTREGAR MENSUALMENTE </t>
  </si>
  <si>
    <t>Esta sección está dividida por meses, para que el proceso pueda ubicar la meta numérica en el mes correspondiente. Cada mes tiene una P (Planeado) y una E (Ejecutado). Al momento de hacer la planificación del plan, se debe colocar en la columna de la P la meta numérica, y al momento de ejecutarla se marca en la columna E (Ej: Si la meta es realizar 3 socializaciones en el mes de agosto, al momento de hacer el plan, en la columna P de agosto se pone el número 3, si al finalizar agosto sólo se hicieron dos socializaciones se escribe en la columna E de agosto el número 2). Lo anterior con el fin de que el proceso pueda tener conocimiento del estado de avance en sus metas.
Nota: Si la meta numérica es 1, colocar en P el número 1, y cuando se haya realizado la actividad, colocar el número 1 en la columna E.
Nota: Es importante diligenciar las columnas P y E, ya que se requieren para que el Excel arroje el porcentaje de avance en las actividades.</t>
  </si>
  <si>
    <t xml:space="preserve">PORCENTAJE DE AVANCE </t>
  </si>
  <si>
    <t>La columna de porcentaje de avance no se debe diligenciar, puesto que el Excel está formulado para que arroje el porcentaje de avance, teniendo en cuenta la meta numérica planteada y las actividades ejecutadas.</t>
  </si>
  <si>
    <t xml:space="preserve">ESTADO </t>
  </si>
  <si>
    <t>En la columna de Estado, seleccione la opción correspondiente:
Ejecutada: Se selecciona esta opción si ya se cumplió la totalidad de la meta numérica establecida. 
En proceso: Se selecciona esta opción si ya se inició a hacer la actividad pero aún no ha finalizado completamente (Ej: La meta son 3 socializaciones y se han realizado 2).
Pendiente: Se selecciona esta opción si la actividad no se ha realizado.</t>
  </si>
  <si>
    <t>Plan de ejecución del Programa de transparencia y Ética Publica 2026 - Componente Programático</t>
  </si>
  <si>
    <t>CÓDIGO:</t>
  </si>
  <si>
    <t>VERSIÓN:</t>
  </si>
  <si>
    <t>FECHA APROBACIÓN:</t>
  </si>
  <si>
    <t>CALIFICACIÓN DE LA INFORMACIÓN:</t>
  </si>
  <si>
    <r>
      <t xml:space="preserve">OBJETIVO:  </t>
    </r>
    <r>
      <rPr>
        <sz val="12"/>
        <color rgb="FF000000"/>
        <rFont val="Arial Narrow"/>
        <family val="2"/>
      </rPr>
      <t>Articular actividades que fortalezcan la ética, la gestión del riesgo y la transparencia, promoviendo una cultura institucional basada en la confianza ciudadana.</t>
    </r>
  </si>
  <si>
    <r>
      <t xml:space="preserve">VIGENCIA DE EJERCUCIÓN: </t>
    </r>
    <r>
      <rPr>
        <sz val="12"/>
        <color rgb="FF000000"/>
        <rFont val="Arial Narrow"/>
        <family val="2"/>
      </rPr>
      <t xml:space="preserve"> 2026</t>
    </r>
  </si>
  <si>
    <t>Estado de Actividades</t>
  </si>
  <si>
    <t>Convenciones entrega de productos cuatrimestrales</t>
  </si>
  <si>
    <t>Instrucción del ejercicio de levantamiento</t>
  </si>
  <si>
    <t>Acciones Ejecutadas</t>
  </si>
  <si>
    <t>P: PLANEADO - Diligencia (Dependencia responsable de la actividad)- Columna K,M,O</t>
  </si>
  <si>
    <t xml:space="preserve"> Resaltar la celda en la Columna D o E de la actividad con el color según corresponda , si la actividad o producto en 2026 sé:</t>
  </si>
  <si>
    <t>Acciones En Proceso</t>
  </si>
  <si>
    <t>E: EJECUTADO - Diligencia (Monitoreos de Subgerencia de Planeación) -Columna L,N,P</t>
  </si>
  <si>
    <t>🟩 Mantiene – 🟨 Ajusta – 🟥 Cierra – 🟦 Agrega - Justificación (solo si ajusta o cierra la actividad ) - Columna G</t>
  </si>
  <si>
    <t>Acciones Pendientes</t>
  </si>
  <si>
    <t>Acciones aún no iniciadas</t>
  </si>
  <si>
    <t>Total de Actividades</t>
  </si>
  <si>
    <t>TEMATICAS</t>
  </si>
  <si>
    <t>ACCIÓN ESTRATÉGICA</t>
  </si>
  <si>
    <t>No.</t>
  </si>
  <si>
    <t>ACTIVIDAD</t>
  </si>
  <si>
    <t>META NUMÉRICA</t>
  </si>
  <si>
    <t>FECHA DE INICIO</t>
  </si>
  <si>
    <t>FECHA DE FIN</t>
  </si>
  <si>
    <t>NÚMERO DE PRODUCTOS A ENTREGAR CON CORTE CUATRIMESTRALMENTE</t>
  </si>
  <si>
    <t>AVANCE CUALITATIVO CORTE
ABRIL</t>
  </si>
  <si>
    <t>AVANCE CUALITATIVO CORTE
AGOSTO</t>
  </si>
  <si>
    <t>AVANCE CUALITATIVO CORTE
DICIEMBRE</t>
  </si>
  <si>
    <t>% AVANCE CUANTITATIVO ACUMULADO</t>
  </si>
  <si>
    <t>OBSERVACIONES DEL REVISOR DEL MONITOREO</t>
  </si>
  <si>
    <t>ESTADO</t>
  </si>
  <si>
    <t>30 - ABR</t>
  </si>
  <si>
    <t>30 - AGO</t>
  </si>
  <si>
    <t>30 - DIC</t>
  </si>
  <si>
    <t>P</t>
  </si>
  <si>
    <t>E</t>
  </si>
  <si>
    <t>1.1. Gestión de riesgos para la integridad pública</t>
  </si>
  <si>
    <t>1.1.1</t>
  </si>
  <si>
    <t>Desarrollar una campaña preventiva que fortalezca las prácticas antisoborno y antifraude.</t>
  </si>
  <si>
    <t>Realización de una (1) campaña preventiva</t>
  </si>
  <si>
    <t>Oficina de Control Interno Disciplinario</t>
  </si>
  <si>
    <t>1.1.2</t>
  </si>
  <si>
    <t>Revisar con las dependencias responsables de la administración de riesgos, la necesidad de realizar actualización de la Política de Riesgos.</t>
  </si>
  <si>
    <t>Política de riesgos actualizada, en caso de requerirse.</t>
  </si>
  <si>
    <t xml:space="preserve">Subgerencia de Planeación </t>
  </si>
  <si>
    <t>1.1.3</t>
  </si>
  <si>
    <t>Evaluar los riesgos de corrupción identificados en la vigencia 2025 y determinar nuevos controles para su mitigación.</t>
  </si>
  <si>
    <t>Riesgos de corrupción vigencia 2025 evaluados</t>
  </si>
  <si>
    <t>1.1.4</t>
  </si>
  <si>
    <t>Consolidar la matriz de riesgos de corrupción vigencia 2026 y presentar para aprobación al Comité de Gestión y Desempeño.</t>
  </si>
  <si>
    <t>Matriz de riesgos de corrupción revisada y aprobada por el  Comité de Gestión y Desempeño</t>
  </si>
  <si>
    <t>Comité de Gestión y Desempeño 
(Subgerencia de Planeación)</t>
  </si>
  <si>
    <t>1.1.5</t>
  </si>
  <si>
    <t>Hacer un seguimiento a todos los riesgos y enviar a los lideres de proceso recomendaciones y posibles ajustes a los mapas de riesgos.</t>
  </si>
  <si>
    <t xml:space="preserve">Correos electrónicos, archivo de Excel que evidencia el monitoreo  a los controles de los riesgos de corrupción. </t>
  </si>
  <si>
    <t>1.1.6</t>
  </si>
  <si>
    <t>Realizar seguimiento al mapa de riesgos de corrupción por parte de la tercera línea de defensa (Oficina de Control Interno).</t>
  </si>
  <si>
    <t>Informe del seguimiento al mapa de riesgos de corrupción publicado en página web</t>
  </si>
  <si>
    <t xml:space="preserve">Oficina de control interno de Gestión </t>
  </si>
  <si>
    <t>1.2. Gestión de riesgos de LA/FT/FP</t>
  </si>
  <si>
    <t>1.2.1</t>
  </si>
  <si>
    <t>Actualización de Manual SARLAFT y los  documentos para la aplicación de los controles LA/FT en la Agencia.</t>
  </si>
  <si>
    <t>Manual SARLAFT actualizado y los documentos determinados para la Gestión del Riesgo LAFT, y la Debida Diligencia</t>
  </si>
  <si>
    <t>Gerencia de Gestión Corporativa</t>
  </si>
  <si>
    <t>1.2.2</t>
  </si>
  <si>
    <t>Ejecutar el plan de diseño e implementación de LA/FT de acuerdo con los estándares internacionales de GAFI y la normatividad relacionada en Colombia.</t>
  </si>
  <si>
    <t>Plan de diseño e Implementación de LA/FT</t>
  </si>
  <si>
    <t>1.2.3</t>
  </si>
  <si>
    <t>Definir la política del Sistema de Administración de Riesgos de Lavado de Activos y Financiación del Terrorismo-SARLAFT- para la entidad.</t>
  </si>
  <si>
    <t xml:space="preserve">Actualizar la política  general dentro de la Agencia en gestión del Riesgo LAFT </t>
  </si>
  <si>
    <t>1.2.4</t>
  </si>
  <si>
    <t xml:space="preserve">Identificación de los riesgos LA/FT que presenta la entidad. </t>
  </si>
  <si>
    <t>Mapa de riesgos LAFT</t>
  </si>
  <si>
    <t>1.3. Canales de denuncia</t>
  </si>
  <si>
    <t>1.3.1</t>
  </si>
  <si>
    <t>Difundir los canales de denuncia.</t>
  </si>
  <si>
    <t xml:space="preserve">una (1) campaña de sensibilización para difundir los Canales de Denuncia y guía de protección al denunciante por los diferentes medios y canales institucionales. </t>
  </si>
  <si>
    <t>1.3.2</t>
  </si>
  <si>
    <t>Generar los informes sobre las denuncias por presuntos actos de corrupción allegadas a la Oficina de control disciplinario.</t>
  </si>
  <si>
    <t>Publicar en la página web de la entidad un (1) informe trimestral sobre las denuncias por presuntos actos de corrupción que puedan involucrar funcionarios de la Agencia</t>
  </si>
  <si>
    <t>1.3.3</t>
  </si>
  <si>
    <t xml:space="preserve">Consolidar los reportes de las denuncias recibidas y tramitadas por las áreas técnicas. </t>
  </si>
  <si>
    <t>Compilar en un documento los informes trimestrales sobre las denuncias por presuntos actos de corrupción que involucran a funcionarios de la agencia e informar sobre el trámite administrativo impartido a cada una, sin vulnerar la reserva legal de la actuación disciplinaria. Dicho informe anual se presentará ante el Comité de gestión y Desempeño en el marco de sus funciones como órgano de cumplimiento normativo.</t>
  </si>
  <si>
    <t>1.4. Debida diligencia</t>
  </si>
  <si>
    <t>1.4.1</t>
  </si>
  <si>
    <t>Realizar una jornada de sensibilización con el apoyo de la oficina de control interno disciplinario, relacionada con la importancia de reportar un conflicto de intereses, así como realizar el reporte en la plataforma SIDEAP y  socialización de la Guía sobre declaración de los posibles conflictos de interés, impedimentos y recusaciones.</t>
  </si>
  <si>
    <t>Lista de asistencia de la jornada de sensibilización realizada.</t>
  </si>
  <si>
    <t>1.4.2</t>
  </si>
  <si>
    <t>Realizar actividades de socialización, capacitación y entrenamiento al interior de la Agencia relacionado con el proceso de SARLAFT y la debida diligencia.</t>
  </si>
  <si>
    <t>Listas de asistencia y/o grabación de reunión</t>
  </si>
  <si>
    <t>1.4.3</t>
  </si>
  <si>
    <t>Ejecutar plan de diseño e implementación de los documentos con las directrices para la debida diligencia en la entidad.</t>
  </si>
  <si>
    <t>Plan de documentación para la debida diligencia</t>
  </si>
  <si>
    <t>1.4.4</t>
  </si>
  <si>
    <t>Realizar el seguimiento al reporte de la contraparte de la entidad.</t>
  </si>
  <si>
    <t>Formato de seguimiento a la contraparte actualizado</t>
  </si>
  <si>
    <t>2.1. Redes internas</t>
  </si>
  <si>
    <t>2.1.1</t>
  </si>
  <si>
    <t>Realizar una investigación y análisis de desafíos organizacionales a través de inteligencia colectiva, para desarrollar un banco de retos priorizados.</t>
  </si>
  <si>
    <t>Informe que documente el proceso de identificación, los métodos utilizados y los retos organizacionales clave para su atención futura.</t>
  </si>
  <si>
    <t xml:space="preserve">Gerencia de Estrategia /Equipo de Innovación Pública </t>
  </si>
  <si>
    <t>01/20/2026</t>
  </si>
  <si>
    <t>31/06/2026</t>
  </si>
  <si>
    <t>2.1.2</t>
  </si>
  <si>
    <t>Realizar capacitaciones en herramientas tecnológicas colaborativas para fortalecer las habilidades digitales y optimizar la gestión de proyectos entre servidores públicos.</t>
  </si>
  <si>
    <t>2 Capacitaciones, incluyendo asistencia de participantes</t>
  </si>
  <si>
    <t>2.2. Redes externas</t>
  </si>
  <si>
    <t>2.2.1</t>
  </si>
  <si>
    <t>Realizar talleres de innovación abierta con aliados estratégicos para generar propuestas de soluciones innovadoras a problemáticas institucionales.</t>
  </si>
  <si>
    <t>3 Actas de reunión y listados de asistencia de los talleres de innovación, con un resumen de las ideas y soluciones propuestas.</t>
  </si>
  <si>
    <t>2.2.2</t>
  </si>
  <si>
    <t>Realizar talleres experienciales para transferir conocimientos y metodologías innovadoras entre entidades públicas.</t>
  </si>
  <si>
    <t>2 talleres realizados, acompañados de actas  de cada sesión.</t>
  </si>
  <si>
    <t>2.2.3</t>
  </si>
  <si>
    <t>3 eventos realizados, incluyendo reporte de resultados.</t>
  </si>
  <si>
    <t>2.2.4</t>
  </si>
  <si>
    <t>Participar en las jornadas adelantadas por la administración distrital, relacionadas con la política de integridad y conflicto de intereses.</t>
  </si>
  <si>
    <t>Citación de asistencia a los eventos de socialización.</t>
  </si>
  <si>
    <t>Subgerencia de Gestión Administrativa -Gestores de Integridad</t>
  </si>
  <si>
    <t>2.2.5</t>
  </si>
  <si>
    <t>Participar en la audiencia pública del sector educación.</t>
  </si>
  <si>
    <t>Video de la audiencia</t>
  </si>
  <si>
    <t>Subgerencia de Planeación</t>
  </si>
  <si>
    <t>3.1. Acceso a la información pública y transparencia</t>
  </si>
  <si>
    <t>3.1.1</t>
  </si>
  <si>
    <t>Definir el conjunto de datos abiertos estratégico, que serán objeto de publicación en el portal de datos abiertos de la ciudad.</t>
  </si>
  <si>
    <t>Documento con los datos abiertos identificados para la publicación de la vigencia.</t>
  </si>
  <si>
    <t>Subgerencia Análisis Información y Gestión del Conocimiento</t>
  </si>
  <si>
    <t>3.1.2</t>
  </si>
  <si>
    <t>Publicar el conjunto de datos abiertos estratégico, que fueron definidos.</t>
  </si>
  <si>
    <t>Información publicada en página web y portal de datos abiertos distrito</t>
  </si>
  <si>
    <t>3.1.3</t>
  </si>
  <si>
    <t>Publicar índice de información clasificada y reservada.</t>
  </si>
  <si>
    <t>Información publicada en página web y portal de datos abiertos</t>
  </si>
  <si>
    <t>Subgerencia de Tecnologías de la Información y Comunicaciones- TIC</t>
  </si>
  <si>
    <t>3.1.4</t>
  </si>
  <si>
    <t>Publicar matriz de activos de información.</t>
  </si>
  <si>
    <t>3.1.5</t>
  </si>
  <si>
    <t>Actualización trimestral conjuntos de datos abiertos publicados.</t>
  </si>
  <si>
    <t>3.1.6</t>
  </si>
  <si>
    <t>Publicar el informe de gestión de la entidad en la página web.</t>
  </si>
  <si>
    <t>Informe de gestión</t>
  </si>
  <si>
    <t>3.1.7</t>
  </si>
  <si>
    <t xml:space="preserve">Publicar  los ajustes realizados a las diferentes fichas EBI de los Proyectos de Inversión, cuando se realice alguno. </t>
  </si>
  <si>
    <t>Ficha EBI-D</t>
  </si>
  <si>
    <t>3.1.8</t>
  </si>
  <si>
    <t>Mantener actualizada la información en la página web de la sección de Planeación, Presupuesto e Informes, en los temas de presupuesto, estados financieros y ejecución presupuestal.</t>
  </si>
  <si>
    <t>Información publicada y actualizada en la página web institucional</t>
  </si>
  <si>
    <t>Subgerencia Financiera</t>
  </si>
  <si>
    <t>3.1.9</t>
  </si>
  <si>
    <t>Estandarizar el conjunto de datos abiertos sobre información estratégica de la entidad antes de su publicación.</t>
  </si>
  <si>
    <t>Conjunto de datos abiertos estandarizados - Matrices finales con los conjuntos de datos listos para subir al portal de la ciudad</t>
  </si>
  <si>
    <t>3.1.10</t>
  </si>
  <si>
    <t>Publicar matriz de riesgos de corrupción vigencia 2026.</t>
  </si>
  <si>
    <t>Matriz de Riesgos de Corrupción publicada</t>
  </si>
  <si>
    <t>3.1.11</t>
  </si>
  <si>
    <t>Divulgar la política de riesgos, alineada a la planeación estratégica de la entidad.</t>
  </si>
  <si>
    <t>Política divulgada</t>
  </si>
  <si>
    <t>3.1.12</t>
  </si>
  <si>
    <t>Actualizar la información de cada una de las secciones de la página Web, conforme a las solicitudes de cada área de la entidad.</t>
  </si>
  <si>
    <t>Informe semestral de los contenidos publicados en la página Web</t>
  </si>
  <si>
    <t>Dirección General - Comunicaciones</t>
  </si>
  <si>
    <t>3.1.13</t>
  </si>
  <si>
    <t>Validar la funcionabilidad técnica del servicio web , que cumpla con los requisitos de accesibilidad.</t>
  </si>
  <si>
    <t>Informe de Validación del servicio web definido durante el año</t>
  </si>
  <si>
    <t>3.1.14</t>
  </si>
  <si>
    <t>Medir mensualmente la oportunidad de las respuestas a las peticiones ciudadanas que son recibidas por la Agencia (mes vencido).</t>
  </si>
  <si>
    <t>Reporte de medición del indicador de la oportunidad en la respuesta a las peticiones ciudadanas (El reporte se realizará mes vencido y corresponderá a la medición de los meses de enero a noviembre de 2026 - 10 reportes)</t>
  </si>
  <si>
    <t>Subgerencia de Gestión Administrativa</t>
  </si>
  <si>
    <t>3.1.15</t>
  </si>
  <si>
    <t>Medir mensualmente la calidad en las respuestas a las peticiones ciudadanas emitidas por la Agencia, a las PQRSD registradas en el sistema distrital para la gestión de peticiones ciudadanas Bogotá Te Escucha (mes vencido)</t>
  </si>
  <si>
    <t>Informe mensual de la calidad en las respuestas a las peticiones ciudadanas (El informe se realizará mes vencido y corresponderá al análisis de las respuestas a las peticiones interpuestas de los meses de enero a noviembre de 2026 -  10 informes)</t>
  </si>
  <si>
    <t xml:space="preserve">Subgerencia de Gestión Administrativa </t>
  </si>
  <si>
    <t>3.1.16</t>
  </si>
  <si>
    <t>Actualizar el Inventario de activos de Información.</t>
  </si>
  <si>
    <t>Inventario de activos de información actualizados y publicados en la página web institucional y portal de datos abiertos</t>
  </si>
  <si>
    <t>3.1.17</t>
  </si>
  <si>
    <t>Actualizar Índice de Información Clasificada y Reservada.</t>
  </si>
  <si>
    <t>Índice de información clasificada y reservada actualizada y  publicada en la página web institucional y portal de datos abiertos</t>
  </si>
  <si>
    <t>3.1.18</t>
  </si>
  <si>
    <t>Actualizar esquema de publicación de información.</t>
  </si>
  <si>
    <t>Formato de esquema de publicación de información actualizado y publicado en la página web institucional</t>
  </si>
  <si>
    <t>3.1.19</t>
  </si>
  <si>
    <t>Actualizar los contenidos en la página web sobre la información y los mecanismos para presentar quejas y reclamos.</t>
  </si>
  <si>
    <t>Actualizaciones requeridas, su soporte sería en caso de ser requerida la publicación en la página web, o pantallazo de la información publicada y actualizada</t>
  </si>
  <si>
    <t>3.1.20</t>
  </si>
  <si>
    <t>Implementar las normativas específicas relacionadas con las características de accesibilidad en el servicio definido.</t>
  </si>
  <si>
    <t>Informe de cumplimiento de  las características de accesibilidad en el servicio definido</t>
  </si>
  <si>
    <t>3.1.21</t>
  </si>
  <si>
    <t xml:space="preserve">Revisar la información publicada y actualizada en el botón de Transparencia y acceso a la información en cumplimiento de la Ley 1712 de 2014, aplicando la Matriz de Cumplimiento del índice de Transparencia y Acceso a la Información de la Procuraduría General de la Nación. </t>
  </si>
  <si>
    <t>Dos (2) validaciones de la información publicada en el botón de Transparencia, previo al reporte anual de cumplimiento solicitado por la Procuraduría, en el formato de matriz de cumplimiento de la procuraduría general de la nación.</t>
  </si>
  <si>
    <t>3.1.22</t>
  </si>
  <si>
    <t>Elaborar y publicar trimestralmente un informe de las solicitudes de acceso a la información pública recibidas por la Agencia.</t>
  </si>
  <si>
    <t xml:space="preserve">Informe trimestral publicado (El informe se publicará en el mes siguiente a la finalización del trimestre - 3 informes) </t>
  </si>
  <si>
    <t>3.1.23</t>
  </si>
  <si>
    <t>Realizar y publicar en la página web de la Agencia el informe trimestral relacionado con la gestión a las PQRSD que ingresan a la entidad que incluyan una caracterización y análisis de los grupos de valor.</t>
  </si>
  <si>
    <t>3 informes trimestrales de gestión a las PQRSD (elaborados y publicados al mes siguiente que se finalice el trimestre)</t>
  </si>
  <si>
    <t>3.1.24</t>
  </si>
  <si>
    <t>Realizar y publicar en la página web de la Veeduría Distrital el informe mensual correspondiente a las PQRSD que son gestionadas en la Agencia en el marco del Decreto Distrital 371 de 2010.</t>
  </si>
  <si>
    <t>10 informes, 1 mensual de PQRSD para la Veeduría Distrital (elaborados y publicados al mes siguiente que se finalice el mes</t>
  </si>
  <si>
    <t>3.1.25</t>
  </si>
  <si>
    <t>Realizar el reporte trimestral de los datos de operación de los OPAs de la Agencia en el SUIT.</t>
  </si>
  <si>
    <t>Registro reporte de datos de operación en  SUIT</t>
  </si>
  <si>
    <t>Subgerencia de Planeación.</t>
  </si>
  <si>
    <t>3.1.26</t>
  </si>
  <si>
    <t>Realizar informe de la publicación de los  compromisos de los espacios de participación ciudadana, desarrollados por la entidad en la plataforma Colibrí de la Veeduría Distrital .</t>
  </si>
  <si>
    <t>Dos (2) informes de la publicación de compromisos en la plataforma Colibrí.
Periodicidad de la medición: semestral</t>
  </si>
  <si>
    <t xml:space="preserve">Gerencia de Estrategia </t>
  </si>
  <si>
    <t>3.1.27</t>
  </si>
  <si>
    <t>Publicar la estrategia de participación ciudadana en el botón participa de la página web.</t>
  </si>
  <si>
    <t xml:space="preserve">Una (1) publicación de la estrategia de participación ciudadana en la página web de la entidad.
Periodicidad de la medición: anual </t>
  </si>
  <si>
    <t>3.1.28</t>
  </si>
  <si>
    <t>Divulgar por canales digitales la gestión de la entidad.</t>
  </si>
  <si>
    <t>Informes de redes sociales</t>
  </si>
  <si>
    <t>3.1.29</t>
  </si>
  <si>
    <t>Publicar en la página web el informe de rendición de cuentas.</t>
  </si>
  <si>
    <t>Publicación del informe</t>
  </si>
  <si>
    <t>3.1.30</t>
  </si>
  <si>
    <t>Hacer la divulgación de la fecha de la Audiencia de rendición de cuentas.</t>
  </si>
  <si>
    <t xml:space="preserve">Pieza comunicativa </t>
  </si>
  <si>
    <t>Subgerencia de Planeación / Dirección General - Oficina de comunicaciones</t>
  </si>
  <si>
    <t>3.2. Integridad pública y cultura de la legalidad</t>
  </si>
  <si>
    <t>3.2.1</t>
  </si>
  <si>
    <t>Crear una red de embajadores internos de innovación para fortalecer la cultura innovadora en la entidad.</t>
  </si>
  <si>
    <t>10 embajadores formados con actividades realizadas para promover la innovación.</t>
  </si>
  <si>
    <t>3.2.2</t>
  </si>
  <si>
    <t>Implementar una estrategia de difusión de gestión del conocimiento e innovación sobre casos y aprendizajes de innovación pública, orientada a los servidores públicos.</t>
  </si>
  <si>
    <t>Dos (2) Estrategias de difusión de gestión del conocimiento e innovación implementada a través de canales institucionales.</t>
  </si>
  <si>
    <t>3.2.3</t>
  </si>
  <si>
    <t>Adelantar acciones necesarias para llevar a cabo la conformación del equipo de gestores de integridad.</t>
  </si>
  <si>
    <t xml:space="preserve">Convocatoria para conformar el equipo de Gestores de Integridad </t>
  </si>
  <si>
    <t>3.2.4</t>
  </si>
  <si>
    <t>Capacitar al equipo de gestores de integridad contemplado en el PIC Atenea, en las plataformas ofertadas en el DAFP y en Normativa .</t>
  </si>
  <si>
    <t>Certificado de curso de integridad, transparencia y lucha contra la corrupción - EVA DAFP y NormaActiva</t>
  </si>
  <si>
    <t>3.2.5</t>
  </si>
  <si>
    <t>Diseñar un instrumento o herramienta para realizar diagnóstico del nivel de apropiación del código y la gestión de la integridad en la Entidad, con base en el Test de Integridad propuesto por el DAFP .</t>
  </si>
  <si>
    <t>Encuesta de percepción y apropiación (Instrumento)</t>
  </si>
  <si>
    <t xml:space="preserve">Oficina de Control Interno Disciplinario y Gerencia de Estrategia </t>
  </si>
  <si>
    <t>3.2.6</t>
  </si>
  <si>
    <t>Realizar la actividades de apropiación de la Caja de Herramientas de la Función Pública definida por los Gestores de Integridad selectos mediante Resolución DG-087 de 2025. Compromiso "Juramento al Servidor" y "Deja tu huella" incluídas dentro del anexo tecnico del contrato de Bienestar.</t>
  </si>
  <si>
    <t xml:space="preserve">Bitácora con el registro fotográfico y descripción </t>
  </si>
  <si>
    <t xml:space="preserve">Subgerencia de Gestión Administrativa - Bienestar - Gestores de Integridad </t>
  </si>
  <si>
    <t>3.2.7</t>
  </si>
  <si>
    <t>Diseñar video explicativo que contenga las lecciones aprendidas y buenas prácticas de Integridad a los gestores y Servidores de la Agencia .</t>
  </si>
  <si>
    <t xml:space="preserve">Video institucional </t>
  </si>
  <si>
    <t>Dirección General (Comunicaciones) y Gestores de Integridad</t>
  </si>
  <si>
    <t>3.2.8</t>
  </si>
  <si>
    <t>Divulgar video a todos los funcionarios y contratistas de la entidad con el apoyo del asesor de comunicaciones.</t>
  </si>
  <si>
    <t xml:space="preserve">Divulgación del video institucional </t>
  </si>
  <si>
    <t>3.2.9</t>
  </si>
  <si>
    <t>Aplicar instrumento propuesto del instrumento diseñado para el nivel de apropiación del Código y Gestión de la Integridad  armonizado con el propuesto por el DAFP frente al conocimiento y apropiación del código de integridad por parte de la comunidad institucional.</t>
  </si>
  <si>
    <t xml:space="preserve">Constancia de remisión de la encuesta a los servidores públicos. </t>
  </si>
  <si>
    <t xml:space="preserve">Gerencia de Estrategia y Control Interno Disciplinario </t>
  </si>
  <si>
    <t>3.2.10</t>
  </si>
  <si>
    <t>Analizar el resultado producto de la aplicación de la encuesta de percepción  y de acuerdo a ello definir las acciones a fortalecer en  la apropiació del código y la Gestión de la Integridad  y publicar en el micrositio Historias de Integridad en la web site de la Agencia.</t>
  </si>
  <si>
    <t xml:space="preserve">Publicación de los resultados en la web site </t>
  </si>
  <si>
    <t xml:space="preserve">Gerencia de Estrategia / Comunicaciones / Gestores de Integridad </t>
  </si>
  <si>
    <t>3.2.11</t>
  </si>
  <si>
    <t>Fomentar la capacitación en el aplicativo EVA en los contratistas y funcionarios.</t>
  </si>
  <si>
    <t xml:space="preserve">Certificados remitidos con el pago del tercer mes de cada contratista o nuevo funcionario. Listado por parte del supervisor de los contratistas </t>
  </si>
  <si>
    <t>Subgerencia de Gestión Administrativa - Contractual - Capacitación y Supervisores y jefes de áreas</t>
  </si>
  <si>
    <t>3.2.12</t>
  </si>
  <si>
    <t>Sensibilizar, cualificar y/o capacitar a funcionarios y colaboradores de la entidad, según las necesidades de la Agencia, en temas asociados a servicio a la ciudadanía, para fortalecer la cultura en este tema, en función de la interiorización de la Política Publica de Servicio a la Ciudadanía, las actualizaciones normativas y el Modelo Integral de Relacionamiento con la Ciudadanía.</t>
  </si>
  <si>
    <t xml:space="preserve">3 Sensibilizaciones, cualificaciones o Capacitaciones (1 cuatrimestral) </t>
  </si>
  <si>
    <t>Subgerencia de Gestión Administrativa / Servicio a ciudadano</t>
  </si>
  <si>
    <t>3.2.13</t>
  </si>
  <si>
    <t>Realizar seguimiento semanal a la gestión de PQRSD que ingresan a la Agencia y son tramitadas por las diferentes dependencias de la entidad.</t>
  </si>
  <si>
    <t>Reporte consolidado del seguimiento a la gestión de PQRSD realizado semanalmente</t>
  </si>
  <si>
    <t>2/01/2026</t>
  </si>
  <si>
    <t>3.2.14</t>
  </si>
  <si>
    <t>Realizar seguimiento trimestral a la implementación de la estrategia de racionalización para los OPAs de la Agencia.</t>
  </si>
  <si>
    <t>Comunicación solicitud de reporte avances estrategia de racionalización definida y cargue de seguimiento en SUIT.</t>
  </si>
  <si>
    <t>3.2.15</t>
  </si>
  <si>
    <t>Definición estrategia de racionalización de los OPAs para la vigencia 2026.</t>
  </si>
  <si>
    <t>Registro del cargue en SUIT.</t>
  </si>
  <si>
    <t>3.3. Dialogo y corresponsabilidad</t>
  </si>
  <si>
    <t>3.3.1</t>
  </si>
  <si>
    <t>Socializar los datos abiertos en el portal de la ciudad.</t>
  </si>
  <si>
    <t>Socialización información publicada como datos abierto a través de la página web y de redes sociales de la agencia.</t>
  </si>
  <si>
    <t>3.3.2</t>
  </si>
  <si>
    <t>Implementar un seguimiento sobre la recepción de las iniciativas y su alineación con las expectativas de la ciudadanía.</t>
  </si>
  <si>
    <t>Reporte de seguimiento (semestral)</t>
  </si>
  <si>
    <t>3.3.3</t>
  </si>
  <si>
    <t>Desarrollar grupos focales para comprender problemas y necesidades ciudadanas.</t>
  </si>
  <si>
    <t>Identificar los problemas y necesidades de los ciudadanos mediante la realización de grupos focales</t>
  </si>
  <si>
    <t>3.3.4</t>
  </si>
  <si>
    <t>Facilitar espacios de co-creación con la ciudadanía para desarrollar soluciones innovadoras.</t>
  </si>
  <si>
    <t xml:space="preserve">Identificar propuestas de la ciudadanía para desarrollar soluciones innovadoras en los espacios de co-creación. </t>
  </si>
  <si>
    <t xml:space="preserve"> Gerencia de Estrategia /Equipo de Innovación Pública </t>
  </si>
  <si>
    <t>3.3.5</t>
  </si>
  <si>
    <t>Realizar campañas de difusión a través de medios de comunicación y redes sociales para garantizar la participación ciudadana en eventos y talleres de innovación pública, promoviendo su involucramiento en los procesos.</t>
  </si>
  <si>
    <t>2 campañas</t>
  </si>
  <si>
    <t>Equipo de Innovación Pública y Participación ciudadana.</t>
  </si>
  <si>
    <t>3.3.6</t>
  </si>
  <si>
    <t>Realizar la medición de apropiación Política de Riesgos y la metodología adaptada por la Agencia de acuerdo con los cambios realizados por el DAFP en la versión 7.</t>
  </si>
  <si>
    <t>Documento de Análisis de resultados de medición de apropiación</t>
  </si>
  <si>
    <t>3.3.7</t>
  </si>
  <si>
    <t>Elaborar piezas comunicativas en lenguaje claro e incluyente para fortalecer la comunicación de la entidad con la ciudadanía. A través de los distintos canales de comunicación con que cuenta la Agencia, para conocimientos interno y externo (correo electrónico, página web, boletín interno y redes sociales).</t>
  </si>
  <si>
    <t>Piezas comunicativas en lenguaje claro e incluyente mínimo 3 anuales.</t>
  </si>
  <si>
    <t>3.3.8</t>
  </si>
  <si>
    <t>Identificar las posibilidades de mejora en la interacción a los canales virtuales de divulgación e información como la página web y redes sociales de la Agencia.</t>
  </si>
  <si>
    <t>Balance Semestral de las métricas digitales y del sitio web</t>
  </si>
  <si>
    <t>3.3.9</t>
  </si>
  <si>
    <t>Realizar videos de gestión con apoyo de subtitulaje.</t>
  </si>
  <si>
    <t xml:space="preserve">5 videos </t>
  </si>
  <si>
    <t>3.3.10</t>
  </si>
  <si>
    <t>Actualizar, según corresponda, la relación de los referentes de servicio a la ciudadanía de la Agencia, con el fin de fortalecer los mecanismos de comunicación interna entre el proceso y las demás dependencias.</t>
  </si>
  <si>
    <t>Documento de actualización, en caso de que proceda</t>
  </si>
  <si>
    <t>3.3.11</t>
  </si>
  <si>
    <t>Realizar informes relacionados con la satisfacción ciudadana y monitoreo a la calidad del servicio.</t>
  </si>
  <si>
    <t>2 informes cuatrimestrales(elaborados al mes siguiente que se finalice el cuatrimestre)</t>
  </si>
  <si>
    <t>3.3.12</t>
  </si>
  <si>
    <t>Actualización del Convenio interadministrativo y/o del acuerdo de nivel de servicio suscritos.</t>
  </si>
  <si>
    <t>Modificación del Convenio interadministrativo y/o del acuerdo de nivel de servicio suscritos</t>
  </si>
  <si>
    <t>3.3.13</t>
  </si>
  <si>
    <t>Actualizar y divulgar los protocolos de atención en cada canal con directrices de enfoque poblacional diferencial y de género.</t>
  </si>
  <si>
    <t>Actualización y  divulgación de los protocolos de atención al ciudadano con enfoque poblacional diferencial y de género una vez al año o cuando la ley así lo establezca (Producto: Divulgación por medios de comunicación institucionales)</t>
  </si>
  <si>
    <t>3.3.14</t>
  </si>
  <si>
    <t>Traducir a lenguaje claro incluyente y no sexista la información publicada en el micrositio de atención al ciudadano, asociada al portafolio de trámites y servicios de la Entidad.</t>
  </si>
  <si>
    <t xml:space="preserve">Pantallazo de la publicación de la información traducida en la página web </t>
  </si>
  <si>
    <t>3.3.15</t>
  </si>
  <si>
    <t>Realizar integraciones con los sistemas de información de la Entidad en los canales de atención al ciudadano a fin de mejorar la experiencia ciudadana.</t>
  </si>
  <si>
    <t>Actas de reunión de la puesta en producción de las integraciones</t>
  </si>
  <si>
    <t>3.3.16</t>
  </si>
  <si>
    <t xml:space="preserve">Divulgar y publicar la Carta de Trato Digno a través de los canales de comunicación con los que cuenta la entidad. </t>
  </si>
  <si>
    <t>Realizar una (1) divulgación cuatrimestral de la Carta de compromiso a la ciudadanía a través de los canales de comunicación con los que cuenta la entidad.</t>
  </si>
  <si>
    <t>3.3.17</t>
  </si>
  <si>
    <t>Socializar y/o divulgar acciones sobre la política de servicio a la ciudadanía en materia de atención a grupos poblacionales específicos.</t>
  </si>
  <si>
    <t>Realizar trimestralmente una socialización sobre grupos poblacionales y los protocolos establecidos en los documentos de la agencia para su atención</t>
  </si>
  <si>
    <t>3.3.18</t>
  </si>
  <si>
    <t>Socializar la cartilla de lenguaje claro e incluyente de la Agencia.</t>
  </si>
  <si>
    <t>Socialización realizada / lista de asistencia</t>
  </si>
  <si>
    <t>3.3.19</t>
  </si>
  <si>
    <t>Realizar espacios de participación ciudadana en el ciclo de la gestión institucional.</t>
  </si>
  <si>
    <t xml:space="preserve">Seis (6) actas de los espacios de participación ciudadana en el ciclo de la gestión institucional.
Periodicidad de la medición: Bimensual </t>
  </si>
  <si>
    <t>3.3.20</t>
  </si>
  <si>
    <t>Realizar informe de participación ciudadana.</t>
  </si>
  <si>
    <t xml:space="preserve">Un (1) informe de los resultados de los espacios de participación ciudadana.
Periodicidad de la medición: anual </t>
  </si>
  <si>
    <t>3.3.21</t>
  </si>
  <si>
    <t>Realizar un espacio de colaboración e innovación abierta con grupos de valor.</t>
  </si>
  <si>
    <t xml:space="preserve">Un (1) listado de asistencia del   espacio de colaboración e innovación abierta con grupos de valor.
Periodicidad de la medición: anual </t>
  </si>
  <si>
    <t>3.3.22</t>
  </si>
  <si>
    <t>Realizar espacios de participación y rendición de cuentas con enfoque diferencial-poblacional y de género.</t>
  </si>
  <si>
    <t>Cuatro actas (4) espacios de participación y rendición de cuentas con población diferencial-poblacional y de género</t>
  </si>
  <si>
    <t>3.3.23</t>
  </si>
  <si>
    <t>Realizar una encuesta dirigida a la ciudadanía para identificar los temas de mayor interés que desean sean abordados en la rendición de cuentas.</t>
  </si>
  <si>
    <t>Encuesta de temas</t>
  </si>
  <si>
    <t>3.3.24</t>
  </si>
  <si>
    <t>Recopilar las observaciones planteadas por la ciudadanía, durante la audiencia pública y las respuestas dadas a estas.</t>
  </si>
  <si>
    <t>Consolidado de observaciones y respuestas</t>
  </si>
  <si>
    <t>Tematicas</t>
  </si>
  <si>
    <t>Acción estratégica</t>
  </si>
  <si>
    <t>Actividades</t>
  </si>
  <si>
    <t>1. Administración de riesgos</t>
  </si>
  <si>
    <t>2. Redes y articulación</t>
  </si>
  <si>
    <t>3. Modelo de Estado Abierto</t>
  </si>
  <si>
    <t>4. Iniciativas adicionales</t>
  </si>
  <si>
    <t>Total Actividades</t>
  </si>
  <si>
    <t>Programa de transparencia y Etica Publica 2026 - Componente Programatico</t>
  </si>
  <si>
    <r>
      <rPr>
        <b/>
        <sz val="11"/>
        <color rgb="FF000000"/>
        <rFont val="Arial Narrow"/>
        <family val="2"/>
      </rPr>
      <t xml:space="preserve">OBJETIVO:  </t>
    </r>
    <r>
      <rPr>
        <sz val="11"/>
        <color rgb="FF000000"/>
        <rFont val="Arial Narrow"/>
        <family val="2"/>
      </rPr>
      <t>Articular actividades que fortalezcan la ética, la gestión del riesgo y la transparencia, promoviendo una cultura institucional basada en la confianza ciudadana.</t>
    </r>
  </si>
  <si>
    <r>
      <rPr>
        <b/>
        <sz val="11"/>
        <color rgb="FF000000"/>
        <rFont val="Arial Narrow"/>
        <family val="2"/>
      </rPr>
      <t xml:space="preserve">VIGENCIA DE EJERCUCIÓN: </t>
    </r>
    <r>
      <rPr>
        <sz val="11"/>
        <color rgb="FF000000"/>
        <rFont val="Arial Narrow"/>
        <family val="2"/>
      </rPr>
      <t xml:space="preserve"> 2026</t>
    </r>
  </si>
  <si>
    <t>NÚMERO DE PRODUCTOS A ENTREGAR CUATRIMESTRALMENTE</t>
  </si>
  <si>
    <t>ABR</t>
  </si>
  <si>
    <t>AGO</t>
  </si>
  <si>
    <t>DIC</t>
  </si>
  <si>
    <t>% AVANCE CUANTITATIVO ACUMELADO</t>
  </si>
  <si>
    <t>Desarrollar una campaña preventiva que fortalezca las prácticas anti soborno y antifraude</t>
  </si>
  <si>
    <t>Evaluar los riesgos de corrupción identificados en la vigencia 2024y determinar nuevos controles para su mitigación.</t>
  </si>
  <si>
    <t>Riesgos de corrupción vigencia 2024 evaluados</t>
  </si>
  <si>
    <t>Consolidar la matriz de riesgos de corrupción vigencia 2025 y presentar para aprobación al Comité de Gestión y Desempeño</t>
  </si>
  <si>
    <t>Comité de Gestión y Desempeño (Subgerencia de Planeación)</t>
  </si>
  <si>
    <t xml:space="preserve">Oficina de control interno </t>
  </si>
  <si>
    <t>Actualizacion de Manual SARLAFT y los  documentos para la aplicación de los controles LAFT en la Agencia</t>
  </si>
  <si>
    <t>Definir plan de diseño e implementación de LA/FT de acuerdo con los estándares internacionales de GAFI y la normatividad relacionada en Colombia.</t>
  </si>
  <si>
    <t xml:space="preserve">Determinar las políticas dentro del Sistema de Gestión de Riesgos  Sistema de Administración de Riesgos de Lavado de Activos y Financiación del Terrorismo-SARLAFT- para la entidad </t>
  </si>
  <si>
    <t xml:space="preserve">Identificacion de los  riesgos que presenta la entidad </t>
  </si>
  <si>
    <t>Difundir los Canales de Denuncia</t>
  </si>
  <si>
    <t>una (1) Comunicaciones internas para difundir los Canales de Denuncia y guia de protección al denunciante por los diferentes medios y canales institucionales.</t>
  </si>
  <si>
    <t xml:space="preserve">Control Interno Disciplinario </t>
  </si>
  <si>
    <t>Generar los informes sobre las denuncias por presuntos actos de corrupción allegadas a la Oficina de control disciplinario</t>
  </si>
  <si>
    <t xml:space="preserve">Un (1)  informes en el año </t>
  </si>
  <si>
    <t xml:space="preserve">Consolidar los reportes de las denuncias recibidas y tramitadas por las áreas técnicas </t>
  </si>
  <si>
    <t>Compilar en un documento los informes presentados por las áreas técnicas con relación a las denuncias recibidas de los funcionarios y de la ciudadanía, así como las acciones realizadas ante las mismas. Dicho informe se presentará ante el Comité de gestión y Desempeño en el marco de sus funciones como órgano de cumplimiento normativo.</t>
  </si>
  <si>
    <t>Realizar una jornada de sensibilización con el apoyo de la oficina de control interno disciplinario relacionada con la importancia de reportar un conflicto de intereses, así como realizar el reporte en la plataforma SIDEAP y  socialización de la Guía sobre declaración de los posibles conflictos de interés, impedimentos y recusaciones</t>
  </si>
  <si>
    <t>Lista de asistencia de la jornadade sensibilización realizada.</t>
  </si>
  <si>
    <t>Realizar actividades de socialización, capacitación y entrenamiento al interior de la Agencia relacionado con el proceso de SARLAFT y Debida Diligencia</t>
  </si>
  <si>
    <t>Definir plan de diseño e implementación de los documentos con las directrices para la debida diligencia en la entidad.</t>
  </si>
  <si>
    <t xml:space="preserve">Realizar el seguimiento al reporte de la contraparte de la entidad </t>
  </si>
  <si>
    <t>3 talleres realizados, acompañados de actas  de cada sesión.</t>
  </si>
  <si>
    <t>Realizar eventos trimestrales sobre innovación pública, fomentando el intercambio de aprendizajes</t>
  </si>
  <si>
    <t>Participar en la audiencia pública del sector educación</t>
  </si>
  <si>
    <t>Definir el conjunto de datos abiertos estratégico, que serán objeto de publicación en el portal de datos abiertos de la ciudad</t>
  </si>
  <si>
    <t>Publicar matriz de riesgos de corrupción vigencia 2025</t>
  </si>
  <si>
    <t>Actualizar la información de cada una de las secciones de la página Web.</t>
  </si>
  <si>
    <t>Medir mensualmente la oportunidad de las respuestas a las peticiones ciudadanas que son recibidas por la Agencia (mes vencido)</t>
  </si>
  <si>
    <t>Reporte de medición del indicador de la oportunidad en la respuesta a las peticiones ciudadanas (El reporte se realizará mes vencido y corresponderá a la medición de los meses de enero a noviembre de 2025 - 11 reportes)</t>
  </si>
  <si>
    <t>Informe mensual de la calidad en las respuestas a las peticiones ciudadanas (El informe se realizará mes vencido y corresponderá al análisis de las respuestas a las peticiones interpuestas de los meses de enero a diciembre de 2025 -  11 informes)</t>
  </si>
  <si>
    <t>Actualizar el Inventario de activos de Información</t>
  </si>
  <si>
    <t>Actualizar Índice de Información Clasificada y Reservada</t>
  </si>
  <si>
    <t>Actualizar esquema de publicación de información</t>
  </si>
  <si>
    <t>Actualizar los contenidos en la página web sobre la información y los mecanismos para presentar quejas y reclamos</t>
  </si>
  <si>
    <t>Publicar el conjunto de datos abiertos estratégico, que fueron definidos</t>
  </si>
  <si>
    <t>Implementar las normativas específicas relacionadas con las características de accesibilidad en el servicio definido</t>
  </si>
  <si>
    <t>Mantener actualizada la información relacionada con los trámites y servicios,  en los canales de atención</t>
  </si>
  <si>
    <t>Expedir certificado de confiabilidad de la información mensualmente</t>
  </si>
  <si>
    <t>Realizar y publicar en la página web de la Agencia el informe trimestral relacionado con la gestión a las PQRSD que ingresan a la entidad que incluyan una caracterización y análisis de los grupos de valor</t>
  </si>
  <si>
    <t>11 informes, 1 mensual de PQRSD para la Veeduría Distrital (elaborados y publicados al mes siguiente que se finalice el mes</t>
  </si>
  <si>
    <t xml:space="preserve">Realizar informe de la publicación de los  compromisos de los espacios en la veeduría </t>
  </si>
  <si>
    <t xml:space="preserve">Publicar la estrategia de participación ciudadana en el botón participa de la página web </t>
  </si>
  <si>
    <t>Divulgar mensualmente por canales digitales la gestión de la entidad</t>
  </si>
  <si>
    <t>Doce (12) divulgaciones en canales digitales de la entidad sobre la gestión de la entidad</t>
  </si>
  <si>
    <t>Publicar índice de información clasificada y reservada</t>
  </si>
  <si>
    <t>Subgerencia TICS</t>
  </si>
  <si>
    <t>Publicar en la página web el informe de rendición de cuentas</t>
  </si>
  <si>
    <t>3.1.31</t>
  </si>
  <si>
    <t>Hacer la divulgación de la fecha de la Audiencia de rendición de cuentas</t>
  </si>
  <si>
    <t>Publicar matriz de activos de información</t>
  </si>
  <si>
    <t>Actualización trimestral conjuntos de datos abiertos publicados</t>
  </si>
  <si>
    <t>Publicar el informe de gestión de la entidad en la página web</t>
  </si>
  <si>
    <t>Mantener actualizada la información en la página web de la sección de Planeación, Presupuesto e Informes, en los temas de presupuesto, estados financieros y Ejecución Presupuestal</t>
  </si>
  <si>
    <t>Estandarizar el conjunto de datos abiertos sobre información estratégica de la entidad antes de su publicación</t>
  </si>
  <si>
    <t>Analizar el resultado producto de la aplicación de la encuesta de percepción  y de acuerdo a ello definir las acciones a fortalecer en  la apropiación y gestión de integridad en la Entidad</t>
  </si>
  <si>
    <t xml:space="preserve">Plan de trabajo </t>
  </si>
  <si>
    <t>Sensibilizar, cualificar y/o capacitar a funcionarios y colaboradores de la entidad, según las necesidades de la Agencia, en temas asociados a servicio a la ciudadanía, para fortalecer la cultura en este tema, en función de la interiorización de la Política Publica de Servicio a la Ciudadanía, las actualizaciones normativas y el Modelo Integral de Relacionamiento con la Ciudadanía</t>
  </si>
  <si>
    <t>Realizar seguimiento semanal a la gestión de PQRSD que ingresan a la Agencia y son tramitadas por las diferentes dependencias de la entidad</t>
  </si>
  <si>
    <t>Solicitar a los lideres de procesos misionales, informar a la Subgerencia de Planeación si se requiere la definición de nuevos OPAs. En caso de requerirse definir plan de Definición de OPAs.</t>
  </si>
  <si>
    <t>Comunicación donde se informe si se requiere documentar nuevos OPA o modificar los existentes. 
*En caso de requerirse documentación nuevo OPA: Plan de definición.
*En caso de requerirse modificación: actualización OPA SUIT.</t>
  </si>
  <si>
    <t>Desarrollar podcasts de conocimiento sobre casos de éxito en innovación pública y difundirlos entre los servidores públicos.</t>
  </si>
  <si>
    <t>3 Podcasts</t>
  </si>
  <si>
    <t xml:space="preserve">Adelantar acciones necesarias para llevar a cabo la conformación del equipo de gestores de integridad </t>
  </si>
  <si>
    <t xml:space="preserve">Capacitar al equipo de gestores de integridad contemplado en el PIC Atenea o en las plataformas ofertadas en el DAFP </t>
  </si>
  <si>
    <t>Certificado de curso de integridad, transparencia y lucha contra la corrupción - EVA DAFP</t>
  </si>
  <si>
    <t>Diseñar un instrumento o herramienta para realizar diagnóstico del nivel de apropiación del código de integridad en la Entidad</t>
  </si>
  <si>
    <t>Encuesta de percepción yapropiación (Instrumento)</t>
  </si>
  <si>
    <t>Realizar la actividad 3 y 4 del Plan de Trabajo diseñado por los Gestores de Integridad de la vigencia anterior "Nadie sabe lo que tiene… hasta que se pone en los zapatos del otro"  y "¿Conocemos el Código de Integridad? Taller de reconocimiento y problematización. Radicado SIGA 3-2024-4622</t>
  </si>
  <si>
    <t>Lista de asistencia de las actividades, 3 "Nadie sabe lo que tiene… hasta que se pone en los zapatos del otro" y 4 "¿Conocemos el Código de Integridad? Taller de reconocimiento y problematización"</t>
  </si>
  <si>
    <t xml:space="preserve">Subgerencia de Gestión Administrativa PIC - Gestores de Integridad </t>
  </si>
  <si>
    <t>Diseñar video explicativo que contenga los valores de integridad - Lo que hago - Lo que no hago como servidor íntegro con el apoyo del asesor de comunicaciones.</t>
  </si>
  <si>
    <t xml:space="preserve">Subgerencia de Gestión Administrativa - Comunicaciones </t>
  </si>
  <si>
    <t>Aplicar instrumento frente al conocimiento y apropiación del código de integridad por parte de la comunidad institucional.</t>
  </si>
  <si>
    <t xml:space="preserve">Socializar los datos abiertos en el portal de la ciudad </t>
  </si>
  <si>
    <t>Brindar información  a beneficiarios(as) de los programas y las convocatorias de la Agencia.</t>
  </si>
  <si>
    <t>Publicación en redes sociales informar de manera semestral mínimo dos contenidos comunicativos de los programas de la Agencia.</t>
  </si>
  <si>
    <t>Realizar videos de gestión en lengua de señas</t>
  </si>
  <si>
    <t xml:space="preserve">2 videos </t>
  </si>
  <si>
    <t xml:space="preserve">Realizar informes relacionados con la satisfacción ciudadana y monitoreo a la calidad del servicio </t>
  </si>
  <si>
    <t>Actualización del Convenio interadministrativo y/o del acuerdo de nivel de servicio suscritos</t>
  </si>
  <si>
    <t xml:space="preserve">Actualizar y divulgar los protocolos de atención en cada canal con directrices de enfoque poblacional diferencial y de género </t>
  </si>
  <si>
    <t>Traducir a lenguaje claro incluyente y no sexista la información publicada en el micrositio de atención al ciudadano, asociada al portafolio de trámites y servicios de la Entidad</t>
  </si>
  <si>
    <t>Realizar integraciones con los sistemas de información de la Entidad en los canales de atención al ciudadano a fin de mejorar la experiencia ciudadana</t>
  </si>
  <si>
    <t>Socializar y/o divulgar acciones sobre la política de servicio a la ciudadanía en materia de atención a grupos poblacionales específicos</t>
  </si>
  <si>
    <t xml:space="preserve">Socializar la cartilla de lenguaje claro e incluyente de la Agencia </t>
  </si>
  <si>
    <t xml:space="preserve">Socializar la cartilla de lenguaje claro e incluyente de la Agencia  </t>
  </si>
  <si>
    <t xml:space="preserve">Realizar espacios de participación ciudadana en el ciclo de la gestión institucional </t>
  </si>
  <si>
    <t xml:space="preserve">Realizar informe de participación ciudadana </t>
  </si>
  <si>
    <t>Realizar un espacio de colaboración e innovación abierta con grupos de valor</t>
  </si>
  <si>
    <t>Realizar una evaluación ciudadana de la gestión institucional</t>
  </si>
  <si>
    <t>Una (1) evaluación de la ciudadanía sobre la gestión institucional</t>
  </si>
  <si>
    <t>3.3.25</t>
  </si>
  <si>
    <t>Realizar espacios de participación y rendición de cuentas focalizadas</t>
  </si>
  <si>
    <t>3.3.26</t>
  </si>
  <si>
    <t>Realizar una encuesta dirigida a la ciudadanía para identificar los temas de mayor interés que desean sean abordados en la rendición de cuentas</t>
  </si>
  <si>
    <t>3.3.27</t>
  </si>
  <si>
    <t>Recopilar las observaciones planteadas por la ciudadanía, durante la audiencia pública y las respuestas dadas a estas</t>
  </si>
  <si>
    <t>Implementar un seguimiento sobre la recepción de las iniciativas y su alineación con las expectativas de la ciudadanía</t>
  </si>
  <si>
    <t xml:space="preserve">Definir plan socialización de temas relacionados con la Política de Riesgos y la metodología adaptada por la Agencia de acuerdo con los resultados de la medición de apropiación </t>
  </si>
  <si>
    <t>Plan de Socialización</t>
  </si>
  <si>
    <t>Piezas comunicativas en lenguaje claro e incluyente mínimo 3 semestrales.</t>
  </si>
  <si>
    <t>Balance Trimestral de las métricas digitales y del sitio web</t>
  </si>
  <si>
    <t>P: PLANEADO
E: EJECUTADO</t>
  </si>
  <si>
    <r>
      <rPr>
        <b/>
        <sz val="12"/>
        <color theme="1"/>
        <rFont val="Arial"/>
        <family val="2"/>
      </rPr>
      <t xml:space="preserve">Nota: </t>
    </r>
    <r>
      <rPr>
        <sz val="12"/>
        <color theme="1"/>
        <rFont val="Arial"/>
        <family val="2"/>
      </rPr>
      <t>Qué falta para que sean 1.3 Canales de denuncia El numeral 1.3 del PTEP exige evidenciar que la entidad:
-Tiene canales específicos para denuncias (corrupción, fraude, irregularidades, conflicto de intereses, etc.).
-Garantiza confidencialidad, reserva y no represalias.
-Realiza divulgación, seguimiento y gestión de esos canales.
En este sentido, ninguna de las actividades actuales hace referencia a:
-El canal institucional de denuncias de integridad (por ejemplo, un buzón, correo o formulario específico para reportes éticos).
-La divulgación de dichos canales en la web o al personal.
-La socialización de la ruta interna de atención de denuncias.
Actividades que se parecen, pero no son “canales de denuncia”
1.4.1 – Jornada de sensibilización sobre reporte de conflicto de intereses (SIDEAP).
Aunque trata sobre reportes, está bajo el enfoque de 1.4 Debida diligencia, no de canales de denuncia, porque SIDEAP es para declaraciones de conflicto de interés, no para denuncias de corrupción.
3.1.19 – Actualizar contenidos web sobre mecanismos para presentar quejas y reclamos.
Está en Acceso a la información pública, y se refiere al canal general de PQRSD (servicio ciudadano), no al canal confidencial de denuncias de irregularidades o corrupción.
3.3.15 – Protocolos de atención al ciudadano con enfoque diferencial.
Enfocado al servicio al ciudadano y atención incluyente, no a recepción de denuncias éticas.</t>
    </r>
  </si>
  <si>
    <t>Temática / Acción Estratégica</t>
  </si>
  <si>
    <t>¿Qué es?</t>
  </si>
  <si>
    <t>Liderazgo propuesto</t>
  </si>
  <si>
    <t>Apoyos institucionales</t>
  </si>
  <si>
    <t>Justificación técnica</t>
  </si>
  <si>
    <t>Busca fortalecer la prevención de actos de corrupción y promover una gestión proactiva de los riesgos institucionales que puedan afectar la integridad, la transparencia y la ética pública. Incluye la identificación, evaluación, control y seguimiento de riesgos, con enfoque preventivo.</t>
  </si>
  <si>
    <t>Oficina de Control Interno, Gerencia de Gestión Corporativa, Control Interno Disciplinario</t>
  </si>
  <si>
    <t>Planeación lidera la gestión integral de riesgos institucionales (Decreto 612/2018) y coordina la actualización de políticas, matrices y seguimiento. OCI y OCID garantizan control de segunda y tercera línea.</t>
  </si>
  <si>
    <t>1.1 Gestión de riesgos para la integridad pública</t>
  </si>
  <si>
    <t>Se centra en analizar y mitigar los riesgos asociados a corrupción, fraude o conflictos de interés, asegurando la incorporación de controles eficaces y promoviendo la cultura de integridad en los procesos institucionales.</t>
  </si>
  <si>
    <t>Oficina de Control Interno, Control Interno Disciplinario</t>
  </si>
  <si>
    <t>Planeación formula, consolida y presenta el mapa de riesgos de corrupción; OCI verifica eficacia de controles.</t>
  </si>
  <si>
    <t>1.2 Gestión de riesgos de LA/FT/FP</t>
  </si>
  <si>
    <r>
      <t xml:space="preserve">Enfocada en prevenir y controlar el riesgo de </t>
    </r>
    <r>
      <rPr>
        <b/>
        <sz val="11"/>
        <color theme="1"/>
        <rFont val="Arial"/>
        <family val="2"/>
      </rPr>
      <t>Lavado de Activos, Financiación del Terrorismo y Financiación de la Proliferación de Armas de Destrucción Masiva (LA/FT/FP)</t>
    </r>
    <r>
      <rPr>
        <sz val="11"/>
        <color theme="1"/>
        <rFont val="Arial"/>
        <family val="2"/>
      </rPr>
      <t>, mediante la adopción de políticas y procedimientos conforme a los estándares nacionales e internacionales.</t>
    </r>
  </si>
  <si>
    <t>Subgerencia de Planeación, Oficina de Control Interno</t>
  </si>
  <si>
    <t>Corporativa administra los controles operativos y políticas de prevención LA/FT/FP, con soporte técnico de Planeación en gestión de riesgos.</t>
  </si>
  <si>
    <r>
      <t>1.3 Canales de denuncia</t>
    </r>
    <r>
      <rPr>
        <sz val="11"/>
        <color theme="1"/>
        <rFont val="Arial"/>
        <family val="2"/>
      </rPr>
      <t xml:space="preserve"> </t>
    </r>
    <r>
      <rPr>
        <i/>
        <sz val="11"/>
        <color theme="1"/>
        <rFont val="Arial"/>
        <family val="2"/>
      </rPr>
      <t>(por definir acciones futuras)</t>
    </r>
  </si>
  <si>
    <t>Busca fortalecer y promover los canales seguros y confidenciales para la recepción de denuncias relacionadas con corrupción, conflicto de interés o irregularidades, garantizando la protección del denunciante y la trazabilidad del proceso.</t>
  </si>
  <si>
    <t>Comunicaciones, Planeación</t>
  </si>
  <si>
    <t>OCID es la instancia natural para liderar canales de denuncia por su rol sancionatorio y preventivo. Planeación puede apoyar el diseño institucional de los protocolos y Comunicaciones la divulgación.</t>
  </si>
  <si>
    <t>1.4 Debida diligencia</t>
  </si>
  <si>
    <t>Promueve la adopción de medidas para el conocimiento, evaluación y control de las contrapartes (proveedores, aliados, servidores), con el fin de prevenir riesgos de integridad y reforzar la transparencia en las relaciones institucionales.</t>
  </si>
  <si>
    <t>Por su relación con SARLAFT y gestión de proveedores, Corporativa implementa las acciones de diligencia y control, con articulación de Planeación en políticas y lineamientos.</t>
  </si>
  <si>
    <t>Busca fomentar la cooperación y articulación tanto interna como externa para compartir experiencias, metodologías y buenas prácticas en materia de integridad y transparencia. Incluye la creación de redes de innovación, comunidades de aprendizaje y espacios de intercambio con otras entidades.</t>
  </si>
  <si>
    <t>Gerencia de Estrategia</t>
  </si>
  <si>
    <t>Subgerencia de Planeación, Comunicaciones, Gestores de Integridad</t>
  </si>
  <si>
    <t>Estrategia coordina las redes internas y externas de innovación, transferencia de conocimiento y articulación institucional, asegurando sinergias interinstitucionales y con la ciudadanía.</t>
  </si>
  <si>
    <t>Integra las acciones orientadas a consolidar una cultura de apertura, colaboración y corresponsabilidad entre la entidad y la ciudadanía. Se articula en torno a la transparencia activa, la integridad pública y el diálogo participativo.</t>
  </si>
  <si>
    <t>Coordinación general: Subgerencia TIC</t>
  </si>
  <si>
    <t>Subgerencia de Planeación, Comunicaciones, Gestión Administrativa, Gerencia de Estrategia</t>
  </si>
  <si>
    <t>TIC lidera la coordinación del Modelo de Estado Abierto por su rol en la administración del portal de datos abiertos, la infraestructura tecnológica, la accesibilidad digital y la interoperabilidad de la información pública. Planeación garantiza la articulación MIPG y el reporte de cumplimiento ante entes de control; Comunicaciones apoya difusión y lenguaje claro; Gestión Administrativa y Estrategia fortalecen los componentes de atención ciudadana e innovación abierta.</t>
  </si>
  <si>
    <t>3.1 Acceso a la información pública y transparencia</t>
  </si>
  <si>
    <t>Garantiza el derecho de las personas a acceder a la información pública de manera oportuna, completa y comprensible. Incluye la gestión de datos abiertos, la publicación de información institucional y el cumplimiento de la Ley 1712 de 2014.</t>
  </si>
  <si>
    <t>Subgerencia TIC</t>
  </si>
  <si>
    <t>Planeación, Comunicaciones, Gestión Administrativa</t>
  </si>
  <si>
    <t>TIC administra los sistemas y portales de transparencia activa (web, datos abiertos). Planeación asegura cumplimiento de la Ley 1712 de 2014; Comunicaciones maneja lenguaje claro; Gestión Administrativa gestiona PQRSD.</t>
  </si>
  <si>
    <t>3.2 Integridad pública y cultura de la legalidad</t>
  </si>
  <si>
    <t>Busca fortalecer la cultura ética, la coherencia entre el discurso y las acciones institucionales, y el compromiso de los servidores con los valores del Código de Integridad. También impulsa campañas y estrategias de sensibilización.</t>
  </si>
  <si>
    <t>Subgerencia de Gestión Administrativa – Gestores de Integridad</t>
  </si>
  <si>
    <t>Comunicaciones, Planeación, Estrategia</t>
  </si>
  <si>
    <t>Gestión Administrativa coordina la estrategia institucional de integridad, forma al equipo de gestores y articula la cultura ética. Comunicaciones apoya con piezas visuales y Planeación con monitoreo PTEP.</t>
  </si>
  <si>
    <t>3.3 Diálogo y corresponsabilidad</t>
  </si>
  <si>
    <t>Promueve la participación ciudadana, el control social y la cocreación de soluciones con los grupos de valor. Incluye acciones de rendición de cuentas, atención al ciudadano y espacios de innovación abierta que fomentan la confianza y la legitimidad institucional.</t>
  </si>
  <si>
    <t>Gerencia de Estrategia, Planeación, Comunicaciones</t>
  </si>
  <si>
    <t>Lidera la Mesa Técnica de Estado Ciudadano, responsable de los canales de atención, PQRSD  Estrategia apoya con participación ciudadana. innovación y cocreación; Planeación gestiona rendición de cuentas; Comunicaciones difunde resultados.</t>
  </si>
  <si>
    <t>Ejecutada</t>
  </si>
  <si>
    <t>Pendiente</t>
  </si>
  <si>
    <t>En Proceso</t>
  </si>
  <si>
    <t>Justificación
(En caso de cerrar o ajustar la actividad)</t>
  </si>
  <si>
    <t>Desarrollar una campaña preventiva que fortalezca las prácticas antisoborno y antifraude</t>
  </si>
  <si>
    <t>Actualización de Manual SARLAFT y los  documentos para la aplicación de los controles LAFT en la Agencia</t>
  </si>
  <si>
    <t>PTE2026 (Revisado con las depe)</t>
  </si>
  <si>
    <t xml:space="preserve">Identificación de los  riesgos que presenta la entidad </t>
  </si>
  <si>
    <t>Se ajusta la cantidad de capacitaciones en herramientas tecnológicas colaborativas, pasando de tres (3) a dos (2), con el fin de priorizar espacios de formación de mayor calidad e impacto para los servidores públicos.</t>
  </si>
  <si>
    <t>Publicar matriz de riesgos de corrupción vigencia 2026</t>
  </si>
  <si>
    <t>Reporte de medición del indicador de la oportunidad en la respuesta a las peticiones ciudadanas (El reporte se realizará mes vencido y corresponderá a la medición de los meses de enero a noviembre de 2025 - 10 reportes)</t>
  </si>
  <si>
    <t>Informe mensual de la calidad en las respuestas a las peticiones ciudadanas (El informe se realizará mes vencido y corresponderá al análisis de las respuestas a las peticiones interpuestas de los meses de enero a noviembre de 2025 -  10 informes)</t>
  </si>
  <si>
    <t>Se solicita eliminar considerando que por disposición de la SG no se expide ese certificado desde el mes de octubre de 2025</t>
  </si>
  <si>
    <t xml:space="preserve">Realizar informe de la publicación de los  compromisos de los espacios de participación ciudadana, desarrollados por la entidad en la plataforma Colibrí de la Veeduría Distrital </t>
  </si>
  <si>
    <t>Divulgar por canales digitales la gestión de la entidad</t>
  </si>
  <si>
    <t xml:space="preserve">Desde la gestión del equipo de participación, no se contempla la publicación y/o divulgación de la gestión de la entidad, dado que esta acción la realiza el equipo de comunicaciones, a través de los diferentes canales de la entidad. </t>
  </si>
  <si>
    <t xml:space="preserve">Analizar el resultado producto de la aplicación de la encuesta de percepción  y de acuerdo a ello definir las acciones a fortalecer en  la apropiació del código y la Gestión de la Integridad  y publicar en el micrositio Historias de Integridad en la web site de la Agencia </t>
  </si>
  <si>
    <t xml:space="preserve">En la vigencia anterior se aplicaron innecesariamente dos encuestas para la medición de la integridad y ética publica de la entidad, los gestores de integridad en reunión del pasado 10 de diciembre decidieron unificar las encuestas lanzadas por la Gerencia de Estrategia / OCID y Subgerencia de Gestión Administrativa y estuvieron de acuerdo en que el análisis estará bajo la responsabilidad de las áreas involucradas - Se modificaron los responsables y adicionalmente por ley de transparencia se publicarán los mismos en el micrositio Historias de Integridad </t>
  </si>
  <si>
    <t xml:space="preserve">Se requiere eliminar esta actividad puesto que la Agencia durante las vigencias anteriores ha hecho esta evaluación y no se han identificado nuevos OPAs, contrario a esto, se están adelanatndo emsas de trabajo con la Alcaldía de Bogotá y el DAFP para justificar la transformación de los OPAs actuales en solicitudes de información. </t>
  </si>
  <si>
    <t>Se ajusta actividad. Como alternativa al desarrollo de podcasts, se implementaría una estrategia de difusión de gestión del conocimiento e innovación, integrada a canales institucionales, que permitiría mayor alcance, acceso permanente y menor carga operativa.</t>
  </si>
  <si>
    <t xml:space="preserve">Capacitar al equipo de gestores de integridad contemplado en el PIC Atenea, en las plataformas ofertadas en el DAFP y en Normactiva </t>
  </si>
  <si>
    <t xml:space="preserve">El ajuste se debió a forma de redacción e incluyó capacitación a gestores en NormaActiva producto de las recomendaciones de la auditoria adelantada por la Oficina de Control Interno de Gestión </t>
  </si>
  <si>
    <t xml:space="preserve">Diseñar un instrumento o herramienta para realizar diagnóstico del nivel de apropiación del código y la gestión de la integridad en la Entidad, con base en el Test de Integridad propuesto por el DAFP </t>
  </si>
  <si>
    <t>En la vigencia anterior se aplicaron innecesariamente dos encuestas para la medición de la integridad y ética publica de la entidad, los gestores de integridad en reunión del pasado 10 de diciembre decidieron unificar las encuestas lanzadas por la OCID y la Gerencia de Estrategia armonizada con el Test de Integridad propuesta por  el DAFP y estuvieron de acuerdo en que el diseño estará bajo la responsabilidad de las áreas involucradas - Se modificaron los responsables - La actividad se plenea ejecutar hasta el segundo semestre de 2026 por cuanto la última encuesta fue realizada en octubre de 2025</t>
  </si>
  <si>
    <t>Realizar la actividades de apropiación de la Caja de Herramientas de la Función Pública definida por los Gestores de Integridad selectos mediante Resolución DG-087 de 2025. Compromiso "Juramento al Servidor" y "Deja tu huella" incluídas dentro del anexo tecnico del contrato de Bienestar</t>
  </si>
  <si>
    <t xml:space="preserve">Durante las mesas de trabajo con los gestores de integridad se evaluaron las acciones a adelantar producto de los resultados de la matriz autodiagnóstica, para ello se revisaron todas las actividades de la Caja de Herramientas propuesta por el DAFP, definiendo estas dos actividades que reforzarán las lecciones aprendidas y buenas prácticas en Integridad </t>
  </si>
  <si>
    <t xml:space="preserve">Diseñar video explicativo que contenga las lecciones aprendidas y buenas prácticas de Integridad a los gestores y Servidores de la Agencia </t>
  </si>
  <si>
    <t>Durante estas mismas mesas se definió un nuevo enfoque basado en lecciones aprendidas y buenas practicas de integridad</t>
  </si>
  <si>
    <t>Aplicar instrumento propuesto del instrumento diseñado para el nivel de apropiación del Código y Gestión de la Integridad  armonizado con el propuesto por el DAFP frente al conocimiento y apropiación del código de integridad por parte de la comunidad institucional</t>
  </si>
  <si>
    <t>El ajuste se debió a forma de redacción y a unificar y aplicar el instrumento de medición del Test de Percepción de Integridad con el propósito de medir el impacto de la apropiación de los valores del codigo de integridad del servidor público</t>
  </si>
  <si>
    <t>Se presenta repetición con la actividad anterior "Divulgar por canales digitales la gestión de la entidad" por tanto se solicita eliminación ya que esta la cubre</t>
  </si>
  <si>
    <t>Realizar videos de gestión con apoyo de subtitulaje</t>
  </si>
  <si>
    <t>Se modifica la actividad de realizar dos videos con lengua de señas a la producción de 5 videos de gestión con apoyo de subtitulaje, con el fin de ampliar el alcance de los contenidos incluyentes. El uso de closed caption garantiza accesibilidad para personas con discapacidad auditiva, facilita la comprensión en distintos contextos de uso y asegura mayor cobertura que la lengua de señas únicamente. Además, este ajuste permite incrementar el número de entregables y optimizar los recursos disponibles sin afectar el enfoque de inclusión.</t>
  </si>
  <si>
    <t xml:space="preserve">Se solicita eliminar la actividad, considerando que el equipo de participación ciudadana no lleva a cabo el componente de evaluación de programas y proyecto de la entidad. </t>
  </si>
  <si>
    <t>Realizar espacios de participación y rendición de cuentas con enfoque diferencial-poblacional y de género</t>
  </si>
  <si>
    <r>
      <rPr>
        <sz val="12"/>
        <color rgb="FF000000"/>
        <rFont val="Arial Narrow"/>
        <family val="2"/>
      </rPr>
      <t xml:space="preserve">Se ajusta la redacción de la actividad para dejar mayor claridad de la misma. 
</t>
    </r>
    <r>
      <rPr>
        <b/>
        <sz val="12"/>
        <color rgb="FF000000"/>
        <rFont val="Arial Narrow"/>
        <family val="2"/>
      </rPr>
      <t xml:space="preserve">Redacción ajustada: </t>
    </r>
    <r>
      <rPr>
        <sz val="12"/>
        <color rgb="FF000000"/>
        <rFont val="Arial Narrow"/>
        <family val="2"/>
      </rPr>
      <t xml:space="preserve"> Realizar espacios de participación y rendición de cuentas con enfoque diferencial-poblacional y de género</t>
    </r>
  </si>
  <si>
    <t>Realizar la medición de apropiación Política de Riesgos y la metodología adaptada por la Agencia de acuerdo con los cambios realizados por el DAFP en la versión 7</t>
  </si>
  <si>
    <t>Se redujo el numero de piezas de 6 a 3 debido a la alta carga de trabajo que se maneja con las convocatorias y fechas de resultados</t>
  </si>
  <si>
    <t>Se redujo el numero de balances de 4 a 2 debido a la alta carga de trabajo que se maneja con las convocatorias y fechas de resultados</t>
  </si>
  <si>
    <t xml:space="preserve">Fomentar la capacitación en el aplicativo EVA en los contratistas y funcionarios </t>
  </si>
  <si>
    <t>El ajuste se debió a que se quiere fortalecer la cultura de la integridad y apropiación del código capacitando a todos los servidores, usando las herramientas propuestas por el DAFP</t>
  </si>
  <si>
    <t>Código:</t>
  </si>
  <si>
    <t>Versión:</t>
  </si>
  <si>
    <t>Clasificación de la Información:</t>
  </si>
  <si>
    <t>Fecha Aprobación:</t>
  </si>
  <si>
    <t>A1_PG1_DE</t>
  </si>
  <si>
    <t>Pública</t>
  </si>
  <si>
    <r>
      <t xml:space="preserve">Anexo 1. Plan de ejecución del Programa de transparencia y Ética Publica 2026 - Componente Programático
</t>
    </r>
    <r>
      <rPr>
        <b/>
        <sz val="14"/>
        <rFont val="Arial"/>
        <family val="2"/>
      </rPr>
      <t>Direccionamiento Estratégico</t>
    </r>
  </si>
  <si>
    <t>2 informes en la vigencia, publicados en junio y noviembre</t>
  </si>
  <si>
    <t>Documento metodológico que evidencie la estrategia implementada para la identificación, caracterización, 
priorización y consolidación del Banco de Retos institucional. (Agosto)
Informe que consolide el proceso de  identificación, los métodos utilizados y los  retos organizacionales clave para su atención futura. (Diciembre)</t>
  </si>
  <si>
    <t>2 Capacitaciones, Material educativo y asistencia de participantes.</t>
  </si>
  <si>
    <t>Diseñar y facilitar espacios / talleres de innovación abierta con actores del ecosistema para la generación colaborativa de soluciones a desafíos institucionales priorizados.</t>
  </si>
  <si>
    <t>Tres (3) bitácoras de innovación que documenten el desarrollo de los espacios de innovación abierta, incluyendo participantes, retos abordados, hallazgos, ideas generadas y propuestas de solución construidas colaborativamente.</t>
  </si>
  <si>
    <t>Diseñar y desarrollar talleres de aprendizaje e intercambio de experiencias para fortalecer capacidades 
en innovación pública mediante la transferencia y apropiación de metodologías, herramientas y buenas 
prácticas entre entidades y actores del ecosistema</t>
  </si>
  <si>
    <t xml:space="preserve"> Realizar eventos sobre innovación pública para promover el intercambio de experiencias y aprendizajes.</t>
  </si>
  <si>
    <t xml:space="preserve"> Diseñar e implementar una Red de Embajadores de Innovación que promueva la apropiación de 
metodologías, herramientas y prácticas de innovación en las diferentes dependencias de la entidad.</t>
  </si>
  <si>
    <t>(4) Capacitaciones a embajadores vinculados a la estrategia, con evidencia de participación en actividades de formación, difusión o promoción de la innovación</t>
  </si>
  <si>
    <t>Diseñar e implementar una estrategia de gestión y difusión del conocimiento orientada a visibilizar experiencias, aprendizajes, metodologías, herramientas y casos de innovación pública 
desarrollados en la entidad.</t>
  </si>
  <si>
    <t>Dos (2) estrategias o campañas de difusión implementadas a través de canales institucionales, acompañadas de piezas, publicaciones, registros o evidencias de divulgación.</t>
  </si>
  <si>
    <t>Desarrollar Talleres de exploración y entendimiento del problema con actores clave de los retos priorizados, con el fin de identificar necesidades, causas y oportunidades que orienten el diseño de soluciones.</t>
  </si>
  <si>
    <t>Dos (2) bitácoras o informes de exploración con hallazgos y oportunidades identificadas para la definición de 
soluciones innovadoras.</t>
  </si>
  <si>
    <t xml:space="preserve"> Diseñar y facilitar espacios de co-creación con ciudadanía y grupos de interés para la construcción colaborativa y validación de propuestas de solución a retos públicos.</t>
  </si>
  <si>
    <t>Versión</t>
  </si>
  <si>
    <t>Cambio</t>
  </si>
  <si>
    <t>Fecha</t>
  </si>
  <si>
    <t>Versión 1</t>
  </si>
  <si>
    <t>Aprobación Comité de Gestión y Desempeño</t>
  </si>
  <si>
    <t>Versión 2</t>
  </si>
  <si>
    <t>Modificacion las actividades modificadas fueron: 2.1.1, producto y fecha; 2.1.2, producto; 2.2.1, actividad y producto; 2.2.2, actividad; 2.2.3, actividad; 3.2.1, actividad, producto y fecha; 3.2.2, actividad y producto; 3.3.3, actividad y producto; 3.3.4, actividad; y 3.3.11, producto, meta y 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</si>
</sst>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1"/>
      <name val="Arial Narrow"/>
      <family val="2"/>
    </font>
    <font>
      <sz val="11"/>
      <color theme="1"/>
      <name val="Arial Narrow"/>
      <family val="2"/>
    </font>
    <font>
      <b/>
      <sz val="11"/>
      <color theme="0"/>
      <name val="Arial Narrow"/>
      <family val="2"/>
    </font>
    <font>
      <b/>
      <u/>
      <sz val="36"/>
      <color theme="0"/>
      <name val="Arial Narrow"/>
      <family val="2"/>
    </font>
    <font>
      <sz val="10"/>
      <color theme="1"/>
      <name val="Arial Narrow"/>
      <family val="2"/>
    </font>
    <font>
      <b/>
      <sz val="18"/>
      <color rgb="FFC00000"/>
      <name val="Arial Narrow"/>
      <family val="2"/>
    </font>
    <font>
      <b/>
      <sz val="20"/>
      <color theme="0"/>
      <name val="Arial Narrow"/>
      <family val="2"/>
    </font>
    <font>
      <b/>
      <sz val="11"/>
      <color rgb="FF000000"/>
      <name val="Arial Narrow"/>
      <family val="2"/>
    </font>
    <font>
      <sz val="11"/>
      <color rgb="FF000000"/>
      <name val="Arial Narrow"/>
      <family val="2"/>
    </font>
    <font>
      <sz val="12"/>
      <color theme="1"/>
      <name val="Arial"/>
      <family val="2"/>
    </font>
    <font>
      <sz val="12"/>
      <color rgb="FF000000"/>
      <name val="Arial"/>
      <family val="2"/>
    </font>
    <font>
      <sz val="12"/>
      <name val="Arial"/>
      <family val="2"/>
    </font>
    <font>
      <i/>
      <sz val="12"/>
      <color theme="1"/>
      <name val="Arial"/>
      <family val="2"/>
    </font>
    <font>
      <b/>
      <sz val="12"/>
      <color theme="0"/>
      <name val="Arial"/>
      <family val="2"/>
    </font>
    <font>
      <sz val="12"/>
      <color theme="1"/>
      <name val="Arial Narrow"/>
      <family val="2"/>
    </font>
    <font>
      <sz val="12"/>
      <name val="Arial Narrow"/>
      <family val="2"/>
    </font>
    <font>
      <sz val="8"/>
      <name val="Calibri"/>
      <family val="2"/>
      <scheme val="minor"/>
    </font>
    <font>
      <b/>
      <sz val="11"/>
      <color theme="1"/>
      <name val="Arial Narrow"/>
      <family val="2"/>
    </font>
    <font>
      <b/>
      <sz val="12"/>
      <color theme="1"/>
      <name val="Arial"/>
      <family val="2"/>
    </font>
    <font>
      <sz val="11"/>
      <color theme="1"/>
      <name val="Arial"/>
      <family val="2"/>
    </font>
    <font>
      <b/>
      <sz val="11"/>
      <color theme="1"/>
      <name val="Arial"/>
      <family val="2"/>
    </font>
    <font>
      <i/>
      <sz val="11"/>
      <color theme="1"/>
      <name val="Arial"/>
      <family val="2"/>
    </font>
    <font>
      <b/>
      <sz val="8"/>
      <color rgb="FF000000"/>
      <name val="Arial"/>
      <family val="2"/>
    </font>
    <font>
      <sz val="12"/>
      <color rgb="FF000000"/>
      <name val="Arial Narrow"/>
      <family val="2"/>
    </font>
    <font>
      <b/>
      <sz val="12"/>
      <color rgb="FFFF0000"/>
      <name val="Arial"/>
      <family val="2"/>
    </font>
    <font>
      <sz val="10"/>
      <name val="Arial"/>
      <family val="2"/>
    </font>
    <font>
      <i/>
      <sz val="12"/>
      <color rgb="FF000000"/>
      <name val="Arial"/>
      <family val="2"/>
    </font>
    <font>
      <b/>
      <sz val="12"/>
      <color rgb="FF000000"/>
      <name val="Arial"/>
      <family val="2"/>
    </font>
    <font>
      <b/>
      <sz val="12"/>
      <color rgb="FF000000"/>
      <name val="Arial Narrow"/>
      <family val="2"/>
    </font>
    <font>
      <b/>
      <sz val="12"/>
      <name val="Arial Narrow"/>
      <family val="2"/>
    </font>
    <font>
      <b/>
      <sz val="12"/>
      <color theme="0"/>
      <name val="Arial Narrow"/>
      <family val="2"/>
    </font>
    <font>
      <b/>
      <sz val="12"/>
      <color theme="1"/>
      <name val="Arial Narrow"/>
      <family val="2"/>
    </font>
    <font>
      <b/>
      <sz val="20"/>
      <name val="Arial"/>
      <family val="2"/>
    </font>
    <font>
      <b/>
      <sz val="14"/>
      <name val="Arial"/>
      <family val="2"/>
    </font>
    <font>
      <b/>
      <sz val="11"/>
      <color theme="0"/>
      <name val="Calibri"/>
      <family val="2"/>
      <scheme val="minor"/>
    </font>
  </fonts>
  <fills count="1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theme="5"/>
        <bgColor indexed="64"/>
      </patternFill>
    </fill>
    <fill>
      <patternFill patternType="solid">
        <fgColor theme="2"/>
        <bgColor indexed="64"/>
      </patternFill>
    </fill>
    <fill>
      <patternFill patternType="solid">
        <fgColor theme="8" tint="-0.249977111117893"/>
        <bgColor indexed="64"/>
      </patternFill>
    </fill>
    <fill>
      <patternFill patternType="solid">
        <fgColor theme="6" tint="0.79998168889431442"/>
        <bgColor indexed="64"/>
      </patternFill>
    </fill>
    <fill>
      <patternFill patternType="solid">
        <fgColor rgb="FFFFFFFF"/>
        <bgColor rgb="FF000000"/>
      </patternFill>
    </fill>
    <fill>
      <patternFill patternType="solid">
        <fgColor theme="7" tint="0.79998168889431442"/>
        <bgColor indexed="64"/>
      </patternFill>
    </fill>
    <fill>
      <patternFill patternType="solid">
        <fgColor theme="0"/>
        <bgColor rgb="FF000000"/>
      </patternFill>
    </fill>
    <fill>
      <patternFill patternType="solid">
        <fgColor theme="8" tint="0.39997558519241921"/>
        <bgColor indexed="64"/>
      </patternFill>
    </fill>
    <fill>
      <patternFill patternType="solid">
        <fgColor theme="5" tint="0.79998168889431442"/>
        <bgColor indexed="64"/>
      </patternFill>
    </fill>
    <fill>
      <patternFill patternType="solid">
        <fgColor rgb="FF002060"/>
        <bgColor indexed="64"/>
      </patternFill>
    </fill>
    <fill>
      <patternFill patternType="solid">
        <fgColor rgb="FFFFFFFF"/>
        <bgColor indexed="64"/>
      </patternFill>
    </fill>
    <fill>
      <patternFill patternType="solid">
        <fgColor rgb="FFFFFF00"/>
        <bgColor indexed="64"/>
      </patternFill>
    </fill>
  </fills>
  <borders count="96">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C00000"/>
      </bottom>
      <diagonal/>
    </border>
    <border>
      <left style="thin">
        <color rgb="FFC00000"/>
      </left>
      <right/>
      <top/>
      <bottom/>
      <diagonal/>
    </border>
    <border>
      <left/>
      <right/>
      <top style="thin">
        <color rgb="FFC00000"/>
      </top>
      <bottom style="thin">
        <color rgb="FFC00000"/>
      </bottom>
      <diagonal/>
    </border>
    <border>
      <left style="thin">
        <color rgb="FFC00000"/>
      </left>
      <right style="thin">
        <color rgb="FFC00000"/>
      </right>
      <top style="thin">
        <color rgb="FFC00000"/>
      </top>
      <bottom style="thin">
        <color rgb="FFC00000"/>
      </bottom>
      <diagonal/>
    </border>
    <border>
      <left/>
      <right style="thin">
        <color rgb="FFC00000"/>
      </right>
      <top/>
      <bottom/>
      <diagonal/>
    </border>
    <border>
      <left/>
      <right/>
      <top style="thin">
        <color rgb="FFC00000"/>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medium">
        <color indexed="64"/>
      </bottom>
      <diagonal/>
    </border>
    <border>
      <left/>
      <right style="thin">
        <color indexed="64"/>
      </right>
      <top/>
      <bottom/>
      <diagonal/>
    </border>
    <border>
      <left style="thin">
        <color indexed="64"/>
      </left>
      <right/>
      <top/>
      <bottom/>
      <diagonal/>
    </border>
    <border>
      <left style="medium">
        <color rgb="FF000000"/>
      </left>
      <right/>
      <top style="medium">
        <color rgb="FF000000"/>
      </top>
      <bottom/>
      <diagonal/>
    </border>
    <border>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thin">
        <color indexed="64"/>
      </right>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right/>
      <top/>
      <bottom style="medium">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right style="medium">
        <color rgb="FF000000"/>
      </right>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rgb="FF000000"/>
      </right>
      <top style="thin">
        <color rgb="FF000000"/>
      </top>
      <bottom/>
      <diagonal/>
    </border>
    <border>
      <left style="thin">
        <color indexed="64"/>
      </left>
      <right/>
      <top style="thin">
        <color indexed="64"/>
      </top>
      <bottom style="medium">
        <color rgb="FF000000"/>
      </bottom>
      <diagonal/>
    </border>
    <border>
      <left/>
      <right style="thin">
        <color rgb="FF000000"/>
      </right>
      <top style="thin">
        <color rgb="FF000000"/>
      </top>
      <bottom/>
      <diagonal/>
    </border>
    <border>
      <left/>
      <right style="thin">
        <color indexed="64"/>
      </right>
      <top style="thin">
        <color indexed="64"/>
      </top>
      <bottom style="medium">
        <color rgb="FF000000"/>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thin">
        <color indexed="64"/>
      </top>
      <bottom/>
      <diagonal/>
    </border>
    <border>
      <left/>
      <right style="medium">
        <color rgb="FF000000"/>
      </right>
      <top style="thin">
        <color indexed="64"/>
      </top>
      <bottom/>
      <diagonal/>
    </border>
    <border>
      <left style="thin">
        <color rgb="FF000000"/>
      </left>
      <right style="medium">
        <color rgb="FF000000"/>
      </right>
      <top style="thin">
        <color rgb="FF000000"/>
      </top>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2">
    <xf numFmtId="0" fontId="0" fillId="0" borderId="0"/>
    <xf numFmtId="0" fontId="26" fillId="0" borderId="0"/>
  </cellStyleXfs>
  <cellXfs count="391">
    <xf numFmtId="0" fontId="0" fillId="0" borderId="0" xfId="0"/>
    <xf numFmtId="0" fontId="2" fillId="5" borderId="0" xfId="0" applyFont="1" applyFill="1" applyAlignment="1">
      <alignment horizontal="center" vertical="center"/>
    </xf>
    <xf numFmtId="0" fontId="2" fillId="5" borderId="0" xfId="0" applyFont="1" applyFill="1"/>
    <xf numFmtId="0" fontId="2" fillId="0" borderId="0" xfId="0" applyFont="1"/>
    <xf numFmtId="0" fontId="4" fillId="5" borderId="0" xfId="0" applyFont="1" applyFill="1" applyAlignment="1">
      <alignment horizontal="center"/>
    </xf>
    <xf numFmtId="0" fontId="2" fillId="5" borderId="9" xfId="0" applyFont="1" applyFill="1" applyBorder="1" applyAlignment="1">
      <alignment horizontal="center" vertical="center"/>
    </xf>
    <xf numFmtId="0" fontId="2" fillId="5" borderId="9" xfId="0" applyFont="1" applyFill="1" applyBorder="1"/>
    <xf numFmtId="0" fontId="2" fillId="5" borderId="9" xfId="0" applyFont="1" applyFill="1" applyBorder="1" applyAlignment="1">
      <alignment vertical="center" wrapText="1"/>
    </xf>
    <xf numFmtId="0" fontId="2" fillId="5" borderId="10" xfId="0" applyFont="1" applyFill="1" applyBorder="1"/>
    <xf numFmtId="0" fontId="2"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0" xfId="0" applyFont="1" applyFill="1"/>
    <xf numFmtId="0" fontId="5" fillId="0" borderId="0" xfId="0" applyFont="1"/>
    <xf numFmtId="0" fontId="5" fillId="0" borderId="12" xfId="0" applyFont="1" applyBorder="1" applyAlignment="1">
      <alignment horizontal="left" vertical="center" wrapText="1"/>
    </xf>
    <xf numFmtId="0" fontId="5" fillId="5" borderId="0" xfId="0" applyFont="1" applyFill="1" applyAlignment="1">
      <alignment horizontal="center" vertical="center"/>
    </xf>
    <xf numFmtId="0" fontId="5" fillId="5" borderId="12" xfId="0" applyFont="1" applyFill="1" applyBorder="1" applyAlignment="1">
      <alignment horizontal="left" vertical="center" wrapText="1"/>
    </xf>
    <xf numFmtId="0" fontId="2" fillId="0" borderId="0" xfId="0" applyFont="1" applyAlignment="1" applyProtection="1">
      <alignment vertical="center"/>
      <protection locked="0"/>
    </xf>
    <xf numFmtId="0" fontId="23" fillId="10" borderId="25" xfId="0" applyFont="1" applyFill="1" applyBorder="1" applyAlignment="1" applyProtection="1">
      <alignment vertical="center" wrapText="1"/>
      <protection locked="0"/>
    </xf>
    <xf numFmtId="0" fontId="7" fillId="5" borderId="26" xfId="0" applyFont="1" applyFill="1" applyBorder="1" applyAlignment="1" applyProtection="1">
      <alignment vertical="center"/>
      <protection locked="0"/>
    </xf>
    <xf numFmtId="0" fontId="2" fillId="0" borderId="0" xfId="0" applyFont="1" applyAlignment="1" applyProtection="1">
      <alignment horizontal="center" vertical="center"/>
      <protection locked="0"/>
    </xf>
    <xf numFmtId="0" fontId="23" fillId="10" borderId="27" xfId="0" applyFont="1" applyFill="1" applyBorder="1" applyAlignment="1" applyProtection="1">
      <alignment vertical="center" wrapText="1"/>
      <protection locked="0"/>
    </xf>
    <xf numFmtId="0" fontId="7" fillId="5" borderId="28" xfId="0" applyFont="1" applyFill="1" applyBorder="1" applyAlignment="1" applyProtection="1">
      <alignment vertical="center"/>
      <protection locked="0"/>
    </xf>
    <xf numFmtId="0" fontId="23" fillId="10" borderId="29" xfId="0" applyFont="1" applyFill="1" applyBorder="1" applyAlignment="1" applyProtection="1">
      <alignment vertical="center"/>
      <protection locked="0"/>
    </xf>
    <xf numFmtId="0" fontId="7" fillId="5" borderId="30" xfId="0" applyFont="1" applyFill="1" applyBorder="1" applyAlignment="1" applyProtection="1">
      <alignment vertical="center"/>
      <protection locked="0"/>
    </xf>
    <xf numFmtId="0" fontId="8" fillId="5" borderId="19" xfId="0" applyFont="1" applyFill="1" applyBorder="1" applyAlignment="1" applyProtection="1">
      <alignment vertical="center"/>
      <protection locked="0"/>
    </xf>
    <xf numFmtId="0" fontId="1" fillId="5" borderId="0" xfId="0" applyFont="1" applyFill="1" applyAlignment="1" applyProtection="1">
      <alignment vertical="center"/>
      <protection locked="0"/>
    </xf>
    <xf numFmtId="0" fontId="2"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0" fontId="15" fillId="0" borderId="0" xfId="0" applyFont="1" applyAlignment="1" applyProtection="1">
      <alignment horizontal="left" vertical="center" wrapText="1"/>
      <protection locked="0"/>
    </xf>
    <xf numFmtId="0" fontId="15" fillId="0" borderId="0" xfId="0" applyFont="1" applyAlignment="1" applyProtection="1">
      <alignment horizontal="center" vertical="center" wrapText="1"/>
      <protection locked="0"/>
    </xf>
    <xf numFmtId="0" fontId="11" fillId="5" borderId="0" xfId="0" applyFont="1" applyFill="1" applyAlignment="1" applyProtection="1">
      <alignment horizontal="left" vertical="center" wrapText="1"/>
      <protection locked="0"/>
    </xf>
    <xf numFmtId="0" fontId="12" fillId="5" borderId="0" xfId="0" applyFont="1" applyFill="1" applyAlignment="1" applyProtection="1">
      <alignment horizontal="left" vertical="center" wrapText="1"/>
      <protection locked="0"/>
    </xf>
    <xf numFmtId="0" fontId="15" fillId="5" borderId="0" xfId="0" applyFont="1" applyFill="1" applyAlignment="1" applyProtection="1">
      <alignment horizontal="center" vertical="center" wrapText="1"/>
      <protection locked="0"/>
    </xf>
    <xf numFmtId="14" fontId="15" fillId="5" borderId="0" xfId="0" applyNumberFormat="1" applyFont="1" applyFill="1" applyAlignment="1" applyProtection="1">
      <alignment horizontal="center" vertical="center" wrapText="1"/>
      <protection locked="0"/>
    </xf>
    <xf numFmtId="9" fontId="16" fillId="5" borderId="0" xfId="0" applyNumberFormat="1" applyFont="1" applyFill="1" applyAlignment="1" applyProtection="1">
      <alignment horizontal="center" vertical="center"/>
      <protection locked="0"/>
    </xf>
    <xf numFmtId="0" fontId="15" fillId="5" borderId="0" xfId="0" applyFont="1" applyFill="1" applyAlignment="1" applyProtection="1">
      <alignment horizontal="center" vertical="center"/>
      <protection locked="0"/>
    </xf>
    <xf numFmtId="14" fontId="2" fillId="0" borderId="0" xfId="0" applyNumberFormat="1" applyFont="1" applyAlignment="1" applyProtection="1">
      <alignment horizontal="center" vertical="center"/>
      <protection locked="0"/>
    </xf>
    <xf numFmtId="0" fontId="13" fillId="0" borderId="0" xfId="0" applyFont="1" applyAlignment="1" applyProtection="1">
      <alignment horizontal="left" vertical="center" wrapText="1"/>
      <protection locked="0"/>
    </xf>
    <xf numFmtId="0" fontId="10" fillId="0" borderId="0" xfId="0" applyFont="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13" fillId="0" borderId="0" xfId="0" applyFont="1" applyAlignment="1" applyProtection="1">
      <alignment vertical="center"/>
      <protection locked="0"/>
    </xf>
    <xf numFmtId="0" fontId="1" fillId="2" borderId="15" xfId="0" applyFont="1" applyFill="1" applyBorder="1" applyAlignment="1" applyProtection="1">
      <alignment horizontal="center" vertical="center" wrapText="1"/>
      <protection locked="0"/>
    </xf>
    <xf numFmtId="0" fontId="1" fillId="0" borderId="15" xfId="0" applyFont="1" applyBorder="1" applyAlignment="1" applyProtection="1">
      <alignment horizontal="center" vertical="center"/>
      <protection locked="0"/>
    </xf>
    <xf numFmtId="0" fontId="14" fillId="6" borderId="17" xfId="0" applyFont="1" applyFill="1" applyBorder="1" applyAlignment="1" applyProtection="1">
      <alignment horizontal="center" vertical="center"/>
      <protection locked="0"/>
    </xf>
    <xf numFmtId="0" fontId="1" fillId="3" borderId="15" xfId="0" applyFont="1" applyFill="1" applyBorder="1" applyAlignment="1" applyProtection="1">
      <alignment horizontal="center" vertical="center"/>
      <protection locked="0"/>
    </xf>
    <xf numFmtId="0" fontId="10" fillId="0" borderId="17" xfId="0" applyFont="1" applyBorder="1" applyAlignment="1" applyProtection="1">
      <alignment wrapText="1"/>
      <protection locked="0"/>
    </xf>
    <xf numFmtId="0" fontId="10" fillId="0" borderId="17" xfId="0" applyFont="1" applyBorder="1" applyAlignment="1" applyProtection="1">
      <alignment horizontal="center" vertical="center"/>
      <protection locked="0"/>
    </xf>
    <xf numFmtId="0" fontId="1" fillId="4" borderId="15" xfId="0" applyFont="1" applyFill="1" applyBorder="1" applyAlignment="1" applyProtection="1">
      <alignment horizontal="center" vertical="center"/>
      <protection locked="0"/>
    </xf>
    <xf numFmtId="0" fontId="3" fillId="8" borderId="15" xfId="0" applyFont="1" applyFill="1" applyBorder="1" applyAlignment="1" applyProtection="1">
      <alignment horizontal="center" vertical="center"/>
      <protection locked="0"/>
    </xf>
    <xf numFmtId="0" fontId="10" fillId="14" borderId="17" xfId="0" applyFont="1" applyFill="1" applyBorder="1" applyProtection="1">
      <protection locked="0"/>
    </xf>
    <xf numFmtId="0" fontId="25" fillId="14" borderId="17" xfId="0" applyFont="1" applyFill="1" applyBorder="1" applyAlignment="1" applyProtection="1">
      <alignment horizontal="center" vertical="center"/>
      <protection locked="0"/>
    </xf>
    <xf numFmtId="0" fontId="10" fillId="0" borderId="17" xfId="0" applyFont="1" applyBorder="1" applyProtection="1">
      <protection locked="0"/>
    </xf>
    <xf numFmtId="0" fontId="10" fillId="0" borderId="17" xfId="0" applyFont="1" applyBorder="1" applyAlignment="1" applyProtection="1">
      <alignment horizontal="left" vertical="center"/>
      <protection locked="0"/>
    </xf>
    <xf numFmtId="0" fontId="2" fillId="0" borderId="17" xfId="0" applyFont="1" applyBorder="1" applyAlignment="1" applyProtection="1">
      <alignment horizontal="center" vertical="center"/>
      <protection locked="0"/>
    </xf>
    <xf numFmtId="0" fontId="21" fillId="0" borderId="20" xfId="0" applyFont="1" applyBorder="1" applyAlignment="1" applyProtection="1">
      <alignment horizontal="center" vertical="center" wrapText="1"/>
      <protection locked="0"/>
    </xf>
    <xf numFmtId="0" fontId="21" fillId="0" borderId="23" xfId="0" applyFont="1" applyBorder="1" applyAlignment="1" applyProtection="1">
      <alignment horizontal="center" vertical="center" wrapText="1"/>
      <protection locked="0"/>
    </xf>
    <xf numFmtId="0" fontId="21" fillId="0" borderId="21" xfId="0" applyFont="1" applyBorder="1" applyAlignment="1" applyProtection="1">
      <alignment horizontal="center" vertical="center" wrapText="1"/>
      <protection locked="0"/>
    </xf>
    <xf numFmtId="0" fontId="21" fillId="0" borderId="22" xfId="0" applyFont="1" applyBorder="1" applyAlignment="1" applyProtection="1">
      <alignment horizontal="center" vertical="center" wrapText="1"/>
      <protection locked="0"/>
    </xf>
    <xf numFmtId="0" fontId="21" fillId="13" borderId="18" xfId="0" applyFont="1" applyFill="1" applyBorder="1" applyAlignment="1" applyProtection="1">
      <alignment vertical="center" wrapText="1"/>
      <protection locked="0"/>
    </xf>
    <xf numFmtId="0" fontId="20" fillId="0" borderId="0" xfId="0" applyFont="1" applyAlignment="1" applyProtection="1">
      <alignment wrapText="1"/>
      <protection locked="0"/>
    </xf>
    <xf numFmtId="0" fontId="20" fillId="13" borderId="18" xfId="0" applyFont="1" applyFill="1" applyBorder="1" applyAlignment="1" applyProtection="1">
      <alignment vertical="center" wrapText="1"/>
      <protection locked="0"/>
    </xf>
    <xf numFmtId="0" fontId="21" fillId="0" borderId="4" xfId="0" applyFont="1" applyBorder="1" applyAlignment="1" applyProtection="1">
      <alignment vertical="center" wrapText="1"/>
      <protection locked="0"/>
    </xf>
    <xf numFmtId="0" fontId="20" fillId="0" borderId="24" xfId="0" applyFont="1" applyBorder="1" applyAlignment="1" applyProtection="1">
      <alignment wrapText="1"/>
      <protection locked="0"/>
    </xf>
    <xf numFmtId="0" fontId="21" fillId="0" borderId="5" xfId="0" applyFont="1" applyBorder="1" applyAlignment="1" applyProtection="1">
      <alignment vertical="center" wrapText="1"/>
      <protection locked="0"/>
    </xf>
    <xf numFmtId="0" fontId="20" fillId="0" borderId="17" xfId="0" applyFont="1" applyBorder="1" applyAlignment="1" applyProtection="1">
      <alignment vertical="center" wrapText="1"/>
      <protection locked="0"/>
    </xf>
    <xf numFmtId="0" fontId="20" fillId="0" borderId="15" xfId="0" applyFont="1" applyBorder="1" applyAlignment="1" applyProtection="1">
      <alignment wrapText="1"/>
      <protection locked="0"/>
    </xf>
    <xf numFmtId="0" fontId="21" fillId="13" borderId="4" xfId="0" applyFont="1" applyFill="1" applyBorder="1" applyAlignment="1" applyProtection="1">
      <alignment vertical="center" wrapText="1"/>
      <protection locked="0"/>
    </xf>
    <xf numFmtId="0" fontId="20" fillId="13" borderId="18" xfId="0" applyFont="1" applyFill="1" applyBorder="1" applyAlignment="1" applyProtection="1">
      <alignment horizontal="left" vertical="center" wrapText="1"/>
      <protection locked="0"/>
    </xf>
    <xf numFmtId="0" fontId="21" fillId="13" borderId="5" xfId="0" applyFont="1" applyFill="1" applyBorder="1" applyAlignment="1" applyProtection="1">
      <alignment vertical="center" wrapText="1"/>
      <protection locked="0"/>
    </xf>
    <xf numFmtId="0" fontId="20" fillId="13" borderId="17" xfId="0" applyFont="1" applyFill="1" applyBorder="1" applyAlignment="1" applyProtection="1">
      <alignment vertical="center" wrapText="1"/>
      <protection locked="0"/>
    </xf>
    <xf numFmtId="0" fontId="21" fillId="13" borderId="17" xfId="0" applyFont="1" applyFill="1" applyBorder="1" applyAlignment="1" applyProtection="1">
      <alignment vertical="center" wrapText="1"/>
      <protection locked="0"/>
    </xf>
    <xf numFmtId="0" fontId="21" fillId="0" borderId="17" xfId="0" applyFont="1" applyBorder="1" applyAlignment="1" applyProtection="1">
      <alignment vertical="center" wrapText="1"/>
      <protection locked="0"/>
    </xf>
    <xf numFmtId="0" fontId="20" fillId="0" borderId="17" xfId="0" applyFont="1" applyBorder="1" applyAlignment="1" applyProtection="1">
      <alignment horizontal="left" vertical="center" wrapText="1"/>
      <protection locked="0"/>
    </xf>
    <xf numFmtId="0" fontId="24" fillId="5" borderId="0" xfId="0" applyFont="1" applyFill="1" applyAlignment="1" applyProtection="1">
      <alignment horizontal="left" vertical="center" wrapText="1"/>
      <protection locked="0"/>
    </xf>
    <xf numFmtId="0" fontId="10" fillId="5" borderId="15" xfId="0" applyFont="1" applyFill="1" applyBorder="1" applyProtection="1">
      <protection locked="0"/>
    </xf>
    <xf numFmtId="0" fontId="24" fillId="5" borderId="15" xfId="0" applyFont="1" applyFill="1" applyBorder="1" applyAlignment="1" applyProtection="1">
      <alignment horizontal="left" vertical="center" wrapText="1"/>
      <protection locked="0"/>
    </xf>
    <xf numFmtId="0" fontId="24" fillId="12" borderId="15" xfId="0" applyFont="1" applyFill="1" applyBorder="1" applyAlignment="1" applyProtection="1">
      <alignment horizontal="left" vertical="center" wrapText="1"/>
      <protection locked="0"/>
    </xf>
    <xf numFmtId="0" fontId="24" fillId="12" borderId="15" xfId="0" applyFont="1" applyFill="1" applyBorder="1" applyAlignment="1" applyProtection="1">
      <alignment horizontal="center" vertical="center" wrapText="1"/>
      <protection locked="0"/>
    </xf>
    <xf numFmtId="0" fontId="24" fillId="12" borderId="15" xfId="0" applyFont="1" applyFill="1" applyBorder="1" applyAlignment="1" applyProtection="1">
      <alignment horizontal="center" wrapText="1"/>
      <protection locked="0"/>
    </xf>
    <xf numFmtId="0" fontId="9" fillId="10" borderId="15" xfId="0" applyFont="1" applyFill="1" applyBorder="1" applyAlignment="1" applyProtection="1">
      <alignment horizontal="left" vertical="center" wrapText="1"/>
      <protection locked="0"/>
    </xf>
    <xf numFmtId="0" fontId="24" fillId="5" borderId="15" xfId="0" applyFont="1" applyFill="1" applyBorder="1" applyAlignment="1" applyProtection="1">
      <alignment horizontal="center" vertical="center" wrapText="1"/>
      <protection locked="0"/>
    </xf>
    <xf numFmtId="0" fontId="9" fillId="0" borderId="15" xfId="0" applyFont="1" applyBorder="1" applyAlignment="1" applyProtection="1">
      <alignment horizontal="left" vertical="center" wrapText="1"/>
      <protection locked="0"/>
    </xf>
    <xf numFmtId="0" fontId="10" fillId="0" borderId="15" xfId="0" applyFont="1" applyBorder="1" applyAlignment="1" applyProtection="1">
      <alignment vertical="center" wrapText="1"/>
      <protection locked="0"/>
    </xf>
    <xf numFmtId="0" fontId="16" fillId="5" borderId="15" xfId="0" applyFont="1" applyFill="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xf numFmtId="0" fontId="15" fillId="0" borderId="15" xfId="0" applyFont="1" applyBorder="1" applyAlignment="1" applyProtection="1">
      <alignment horizontal="left" vertical="center" wrapText="1"/>
      <protection locked="0"/>
    </xf>
    <xf numFmtId="0" fontId="15" fillId="11" borderId="15" xfId="0" applyFont="1" applyFill="1" applyBorder="1" applyAlignment="1" applyProtection="1">
      <alignment horizontal="center" vertical="center" wrapText="1"/>
      <protection locked="0"/>
    </xf>
    <xf numFmtId="14" fontId="15" fillId="11" borderId="15" xfId="0" applyNumberFormat="1" applyFont="1" applyFill="1" applyBorder="1" applyAlignment="1" applyProtection="1">
      <alignment horizontal="center" vertical="center" wrapText="1"/>
      <protection locked="0"/>
    </xf>
    <xf numFmtId="0" fontId="15" fillId="5" borderId="15" xfId="0" applyFont="1" applyFill="1" applyBorder="1" applyAlignment="1" applyProtection="1">
      <alignment horizontal="center" vertical="center" wrapText="1"/>
      <protection locked="0"/>
    </xf>
    <xf numFmtId="0" fontId="15" fillId="7" borderId="15" xfId="0" applyFont="1" applyFill="1" applyBorder="1" applyAlignment="1" applyProtection="1">
      <alignment horizontal="center" vertical="center" wrapText="1"/>
      <protection locked="0"/>
    </xf>
    <xf numFmtId="9" fontId="16" fillId="9" borderId="15" xfId="0" applyNumberFormat="1"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9" fontId="16" fillId="5" borderId="0" xfId="0" applyNumberFormat="1" applyFont="1" applyFill="1" applyAlignment="1" applyProtection="1">
      <alignment horizontal="center" vertical="center" wrapText="1"/>
      <protection locked="0"/>
    </xf>
    <xf numFmtId="49" fontId="14" fillId="6" borderId="34" xfId="0" applyNumberFormat="1" applyFont="1" applyFill="1" applyBorder="1" applyAlignment="1" applyProtection="1">
      <alignment horizontal="center" vertical="center" wrapText="1"/>
      <protection locked="0"/>
    </xf>
    <xf numFmtId="49" fontId="14" fillId="6" borderId="35" xfId="0" applyNumberFormat="1" applyFont="1" applyFill="1" applyBorder="1" applyAlignment="1" applyProtection="1">
      <alignment horizontal="center" vertical="center" wrapText="1"/>
      <protection locked="0"/>
    </xf>
    <xf numFmtId="0" fontId="10" fillId="0" borderId="17" xfId="0" applyFont="1" applyBorder="1" applyAlignment="1" applyProtection="1">
      <alignment horizontal="left" vertical="center" wrapText="1"/>
      <protection locked="0"/>
    </xf>
    <xf numFmtId="49" fontId="14" fillId="6" borderId="36" xfId="0" applyNumberFormat="1" applyFont="1" applyFill="1" applyBorder="1" applyAlignment="1" applyProtection="1">
      <alignment horizontal="center" vertical="center"/>
      <protection locked="0"/>
    </xf>
    <xf numFmtId="0" fontId="2" fillId="6" borderId="37" xfId="0" applyFont="1" applyFill="1" applyBorder="1" applyAlignment="1" applyProtection="1">
      <alignment horizontal="center" vertical="center"/>
      <protection locked="0"/>
    </xf>
    <xf numFmtId="0" fontId="2" fillId="6" borderId="41" xfId="0" applyFont="1" applyFill="1" applyBorder="1" applyAlignment="1" applyProtection="1">
      <alignment horizontal="center" vertical="center"/>
      <protection locked="0"/>
    </xf>
    <xf numFmtId="49" fontId="14" fillId="6" borderId="42" xfId="0" applyNumberFormat="1" applyFont="1" applyFill="1" applyBorder="1" applyAlignment="1" applyProtection="1">
      <alignment horizontal="center" vertical="center"/>
      <protection locked="0"/>
    </xf>
    <xf numFmtId="49" fontId="14" fillId="6" borderId="32" xfId="0" applyNumberFormat="1" applyFont="1" applyFill="1" applyBorder="1" applyAlignment="1" applyProtection="1">
      <alignment horizontal="center" vertical="center"/>
      <protection locked="0"/>
    </xf>
    <xf numFmtId="49" fontId="14" fillId="6" borderId="43" xfId="0" applyNumberFormat="1" applyFont="1" applyFill="1" applyBorder="1" applyAlignment="1" applyProtection="1">
      <alignment horizontal="center" vertical="center"/>
      <protection locked="0"/>
    </xf>
    <xf numFmtId="49" fontId="14" fillId="6" borderId="44" xfId="0" applyNumberFormat="1" applyFont="1" applyFill="1" applyBorder="1" applyAlignment="1" applyProtection="1">
      <alignment horizontal="center" vertical="center" wrapText="1"/>
      <protection locked="0"/>
    </xf>
    <xf numFmtId="49" fontId="14" fillId="6" borderId="45" xfId="0" applyNumberFormat="1" applyFont="1" applyFill="1" applyBorder="1" applyAlignment="1" applyProtection="1">
      <alignment horizontal="center" vertical="center" wrapText="1"/>
      <protection locked="0"/>
    </xf>
    <xf numFmtId="49" fontId="14" fillId="6" borderId="46" xfId="0" applyNumberFormat="1" applyFont="1" applyFill="1" applyBorder="1" applyAlignment="1" applyProtection="1">
      <alignment horizontal="center" vertical="center" wrapText="1"/>
      <protection locked="0"/>
    </xf>
    <xf numFmtId="49" fontId="14" fillId="6" borderId="47" xfId="0" applyNumberFormat="1" applyFont="1" applyFill="1" applyBorder="1" applyAlignment="1" applyProtection="1">
      <alignment horizontal="center" vertical="center"/>
      <protection locked="0"/>
    </xf>
    <xf numFmtId="0" fontId="15" fillId="0" borderId="48" xfId="0" applyFont="1" applyBorder="1" applyAlignment="1" applyProtection="1">
      <alignment horizontal="left" vertical="center" wrapText="1"/>
      <protection locked="0"/>
    </xf>
    <xf numFmtId="0" fontId="15" fillId="0" borderId="48" xfId="0" applyFont="1" applyBorder="1" applyAlignment="1" applyProtection="1">
      <alignment horizontal="center" vertical="center" wrapText="1"/>
      <protection locked="0"/>
    </xf>
    <xf numFmtId="0" fontId="24" fillId="5" borderId="48" xfId="0" applyFont="1" applyFill="1" applyBorder="1" applyAlignment="1" applyProtection="1">
      <alignment horizontal="left" vertical="center" wrapText="1"/>
      <protection locked="0"/>
    </xf>
    <xf numFmtId="0" fontId="16" fillId="5" borderId="48" xfId="0" applyFont="1" applyFill="1" applyBorder="1" applyAlignment="1" applyProtection="1">
      <alignment horizontal="center" vertical="center" wrapText="1"/>
      <protection locked="0"/>
    </xf>
    <xf numFmtId="0" fontId="15" fillId="11" borderId="48" xfId="0" applyFont="1" applyFill="1" applyBorder="1" applyAlignment="1" applyProtection="1">
      <alignment horizontal="center" vertical="center" wrapText="1"/>
      <protection locked="0"/>
    </xf>
    <xf numFmtId="14" fontId="15" fillId="11" borderId="48" xfId="0" applyNumberFormat="1" applyFont="1" applyFill="1" applyBorder="1" applyAlignment="1" applyProtection="1">
      <alignment horizontal="center" vertical="center" wrapText="1"/>
      <protection locked="0"/>
    </xf>
    <xf numFmtId="0" fontId="15" fillId="5" borderId="48" xfId="0" applyFont="1" applyFill="1" applyBorder="1" applyAlignment="1" applyProtection="1">
      <alignment horizontal="center" vertical="center" wrapText="1"/>
      <protection locked="0"/>
    </xf>
    <xf numFmtId="0" fontId="15" fillId="7" borderId="48" xfId="0" applyFont="1" applyFill="1" applyBorder="1" applyAlignment="1" applyProtection="1">
      <alignment horizontal="center" vertical="center" wrapText="1"/>
      <protection locked="0"/>
    </xf>
    <xf numFmtId="9" fontId="16" fillId="9" borderId="48" xfId="0" applyNumberFormat="1" applyFont="1" applyFill="1" applyBorder="1" applyAlignment="1" applyProtection="1">
      <alignment horizontal="center" vertical="center" wrapText="1"/>
      <protection locked="0"/>
    </xf>
    <xf numFmtId="0" fontId="2" fillId="6" borderId="49" xfId="0" applyFont="1" applyFill="1" applyBorder="1" applyAlignment="1" applyProtection="1">
      <alignment horizontal="center" vertical="center"/>
      <protection locked="0"/>
    </xf>
    <xf numFmtId="0" fontId="2" fillId="6" borderId="36" xfId="0" applyFont="1" applyFill="1" applyBorder="1" applyAlignment="1" applyProtection="1">
      <alignment horizontal="center" vertical="center"/>
      <protection locked="0"/>
    </xf>
    <xf numFmtId="49" fontId="14" fillId="6" borderId="50" xfId="0" applyNumberFormat="1" applyFont="1" applyFill="1" applyBorder="1" applyAlignment="1" applyProtection="1">
      <alignment horizontal="center" vertical="center" wrapText="1"/>
      <protection locked="0"/>
    </xf>
    <xf numFmtId="49" fontId="14" fillId="6" borderId="51" xfId="0" applyNumberFormat="1" applyFont="1" applyFill="1" applyBorder="1" applyAlignment="1" applyProtection="1">
      <alignment horizontal="center" vertical="center" wrapText="1"/>
      <protection locked="0"/>
    </xf>
    <xf numFmtId="49" fontId="14" fillId="6" borderId="32" xfId="0" applyNumberFormat="1" applyFont="1" applyFill="1" applyBorder="1" applyAlignment="1" applyProtection="1">
      <alignment horizontal="center" vertical="center" wrapText="1"/>
      <protection locked="0"/>
    </xf>
    <xf numFmtId="49" fontId="14" fillId="6" borderId="47" xfId="0" applyNumberFormat="1" applyFont="1" applyFill="1" applyBorder="1" applyAlignment="1" applyProtection="1">
      <alignment horizontal="center" vertical="center" wrapText="1"/>
      <protection locked="0"/>
    </xf>
    <xf numFmtId="49" fontId="14" fillId="6" borderId="42" xfId="0" applyNumberFormat="1" applyFont="1" applyFill="1" applyBorder="1" applyAlignment="1" applyProtection="1">
      <alignment horizontal="center" vertical="center" wrapText="1"/>
      <protection locked="0"/>
    </xf>
    <xf numFmtId="49" fontId="14" fillId="6" borderId="43" xfId="0" applyNumberFormat="1" applyFont="1" applyFill="1" applyBorder="1" applyAlignment="1" applyProtection="1">
      <alignment horizontal="center" vertical="center" wrapText="1"/>
      <protection locked="0"/>
    </xf>
    <xf numFmtId="0" fontId="8" fillId="5" borderId="0" xfId="0" applyFont="1" applyFill="1" applyAlignment="1" applyProtection="1">
      <alignment horizontal="left" vertical="center"/>
      <protection locked="0"/>
    </xf>
    <xf numFmtId="0" fontId="1" fillId="5" borderId="0" xfId="0" applyFont="1" applyFill="1" applyAlignment="1" applyProtection="1">
      <alignment horizontal="left" vertical="center"/>
      <protection locked="0"/>
    </xf>
    <xf numFmtId="0" fontId="15" fillId="0" borderId="24" xfId="0" applyFont="1" applyBorder="1" applyAlignment="1" applyProtection="1">
      <alignment horizontal="center" vertical="center" wrapText="1"/>
      <protection locked="0"/>
    </xf>
    <xf numFmtId="0" fontId="24" fillId="5" borderId="24" xfId="0" applyFont="1" applyFill="1" applyBorder="1" applyAlignment="1" applyProtection="1">
      <alignment horizontal="left" vertical="center" wrapText="1"/>
      <protection locked="0"/>
    </xf>
    <xf numFmtId="0" fontId="16" fillId="5" borderId="24" xfId="0" applyFont="1" applyFill="1" applyBorder="1" applyAlignment="1" applyProtection="1">
      <alignment horizontal="center" vertical="center" wrapText="1"/>
      <protection locked="0"/>
    </xf>
    <xf numFmtId="0" fontId="15" fillId="11" borderId="24" xfId="0" applyFont="1" applyFill="1" applyBorder="1" applyAlignment="1" applyProtection="1">
      <alignment horizontal="center" vertical="center" wrapText="1"/>
      <protection locked="0"/>
    </xf>
    <xf numFmtId="0" fontId="16" fillId="5" borderId="17" xfId="0" applyFont="1" applyFill="1" applyBorder="1" applyAlignment="1" applyProtection="1">
      <alignment horizontal="center" vertical="center" wrapText="1"/>
      <protection locked="0"/>
    </xf>
    <xf numFmtId="0" fontId="15" fillId="5" borderId="17" xfId="0" applyFont="1" applyFill="1" applyBorder="1" applyAlignment="1" applyProtection="1">
      <alignment horizontal="center" vertical="center" wrapText="1"/>
      <protection locked="0"/>
    </xf>
    <xf numFmtId="0" fontId="12" fillId="5" borderId="17" xfId="0" applyFont="1" applyFill="1" applyBorder="1" applyAlignment="1" applyProtection="1">
      <alignment horizontal="left" vertical="center" wrapText="1"/>
      <protection locked="0"/>
    </xf>
    <xf numFmtId="0" fontId="15" fillId="0" borderId="27" xfId="0" applyFont="1" applyBorder="1" applyAlignment="1" applyProtection="1">
      <alignment horizontal="left" vertical="center" wrapText="1"/>
      <protection hidden="1"/>
    </xf>
    <xf numFmtId="0" fontId="13" fillId="0" borderId="0" xfId="0" applyFont="1" applyAlignment="1" applyProtection="1">
      <alignment vertical="center" wrapText="1"/>
      <protection locked="0"/>
    </xf>
    <xf numFmtId="0" fontId="2" fillId="0" borderId="36" xfId="0" applyFont="1" applyBorder="1" applyAlignment="1" applyProtection="1">
      <alignment vertical="center"/>
      <protection locked="0"/>
    </xf>
    <xf numFmtId="0" fontId="2" fillId="0" borderId="42" xfId="0" applyFont="1" applyBorder="1" applyAlignment="1" applyProtection="1">
      <alignment vertical="center"/>
      <protection locked="0"/>
    </xf>
    <xf numFmtId="0" fontId="2" fillId="0" borderId="43" xfId="0" applyFont="1" applyBorder="1" applyAlignment="1" applyProtection="1">
      <alignment vertical="center"/>
      <protection locked="0"/>
    </xf>
    <xf numFmtId="0" fontId="23" fillId="10" borderId="59" xfId="0" applyFont="1" applyFill="1" applyBorder="1" applyAlignment="1" applyProtection="1">
      <alignment vertical="center" wrapText="1"/>
      <protection locked="0"/>
    </xf>
    <xf numFmtId="0" fontId="7" fillId="5" borderId="60" xfId="0" applyFont="1" applyFill="1" applyBorder="1" applyAlignment="1" applyProtection="1">
      <alignment vertical="center"/>
      <protection locked="0"/>
    </xf>
    <xf numFmtId="0" fontId="23" fillId="10" borderId="49" xfId="0" applyFont="1" applyFill="1" applyBorder="1" applyAlignment="1" applyProtection="1">
      <alignment vertical="center" wrapText="1"/>
      <protection locked="0"/>
    </xf>
    <xf numFmtId="0" fontId="7" fillId="5" borderId="41" xfId="0" applyFont="1" applyFill="1" applyBorder="1" applyAlignment="1" applyProtection="1">
      <alignment vertical="center"/>
      <protection locked="0"/>
    </xf>
    <xf numFmtId="0" fontId="23" fillId="10" borderId="51" xfId="0" applyFont="1" applyFill="1" applyBorder="1" applyAlignment="1" applyProtection="1">
      <alignment vertical="center"/>
      <protection locked="0"/>
    </xf>
    <xf numFmtId="0" fontId="7" fillId="5" borderId="47" xfId="0" applyFont="1" applyFill="1" applyBorder="1" applyAlignment="1" applyProtection="1">
      <alignment vertical="center"/>
      <protection locked="0"/>
    </xf>
    <xf numFmtId="0" fontId="13" fillId="0" borderId="61" xfId="0" applyFont="1" applyBorder="1" applyAlignment="1" applyProtection="1">
      <alignment vertical="center" wrapText="1"/>
      <protection locked="0"/>
    </xf>
    <xf numFmtId="0" fontId="27" fillId="0" borderId="56" xfId="0" applyFont="1" applyBorder="1"/>
    <xf numFmtId="0" fontId="3" fillId="15" borderId="59" xfId="0" applyFont="1" applyFill="1" applyBorder="1" applyAlignment="1" applyProtection="1">
      <alignment horizontal="center" vertical="center"/>
      <protection locked="0"/>
    </xf>
    <xf numFmtId="0" fontId="15" fillId="11" borderId="17" xfId="0" applyFont="1" applyFill="1" applyBorder="1" applyAlignment="1" applyProtection="1">
      <alignment horizontal="center" vertical="center" wrapText="1"/>
      <protection locked="0"/>
    </xf>
    <xf numFmtId="0" fontId="15" fillId="7" borderId="28" xfId="0" applyFont="1" applyFill="1" applyBorder="1" applyAlignment="1" applyProtection="1">
      <alignment horizontal="center" vertical="center" wrapText="1"/>
      <protection locked="0"/>
    </xf>
    <xf numFmtId="0" fontId="15" fillId="5" borderId="63" xfId="0" applyFont="1" applyFill="1" applyBorder="1" applyAlignment="1" applyProtection="1">
      <alignment horizontal="center" vertical="center" wrapText="1"/>
      <protection locked="0"/>
    </xf>
    <xf numFmtId="0" fontId="2" fillId="0" borderId="63" xfId="0" applyFont="1" applyBorder="1" applyAlignment="1" applyProtection="1">
      <alignment horizontal="center" vertical="center"/>
      <protection locked="0"/>
    </xf>
    <xf numFmtId="0" fontId="2" fillId="0" borderId="64" xfId="0" applyFont="1" applyBorder="1" applyAlignment="1" applyProtection="1">
      <alignment horizontal="center" vertical="center"/>
      <protection locked="0"/>
    </xf>
    <xf numFmtId="14" fontId="15" fillId="11" borderId="52" xfId="0" applyNumberFormat="1" applyFont="1" applyFill="1" applyBorder="1" applyAlignment="1" applyProtection="1">
      <alignment horizontal="center" vertical="center" wrapText="1"/>
      <protection locked="0"/>
    </xf>
    <xf numFmtId="0" fontId="15" fillId="5" borderId="5" xfId="0" applyFont="1" applyFill="1" applyBorder="1" applyAlignment="1" applyProtection="1">
      <alignment horizontal="center" vertical="center" wrapText="1"/>
      <protection locked="0"/>
    </xf>
    <xf numFmtId="0" fontId="2" fillId="0" borderId="5" xfId="0" applyFont="1" applyBorder="1" applyAlignment="1" applyProtection="1">
      <alignment horizontal="center" vertical="center"/>
      <protection locked="0"/>
    </xf>
    <xf numFmtId="0" fontId="2" fillId="0" borderId="79" xfId="0" applyFont="1" applyBorder="1" applyAlignment="1" applyProtection="1">
      <alignment horizontal="center" vertical="center"/>
      <protection locked="0"/>
    </xf>
    <xf numFmtId="0" fontId="15" fillId="7" borderId="52" xfId="0" applyFont="1" applyFill="1" applyBorder="1" applyAlignment="1" applyProtection="1">
      <alignment horizontal="center" vertical="center" wrapText="1"/>
      <protection locked="0"/>
    </xf>
    <xf numFmtId="0" fontId="2" fillId="7" borderId="77" xfId="0" applyFont="1" applyFill="1" applyBorder="1" applyAlignment="1" applyProtection="1">
      <alignment horizontal="center" vertical="center"/>
      <protection locked="0"/>
    </xf>
    <xf numFmtId="0" fontId="2" fillId="7" borderId="65" xfId="0" applyFont="1" applyFill="1" applyBorder="1" applyAlignment="1" applyProtection="1">
      <alignment horizontal="center" vertical="center"/>
      <protection locked="0"/>
    </xf>
    <xf numFmtId="0" fontId="24" fillId="5" borderId="15" xfId="0" applyFont="1" applyFill="1" applyBorder="1" applyAlignment="1" applyProtection="1">
      <alignment horizontal="center" wrapText="1"/>
      <protection locked="0"/>
    </xf>
    <xf numFmtId="0" fontId="10" fillId="5" borderId="17" xfId="0" applyFont="1" applyFill="1" applyBorder="1" applyAlignment="1" applyProtection="1">
      <alignment horizontal="center" vertical="center" wrapText="1"/>
      <protection locked="0"/>
    </xf>
    <xf numFmtId="0" fontId="2" fillId="5" borderId="17" xfId="0" applyFont="1" applyFill="1" applyBorder="1" applyAlignment="1" applyProtection="1">
      <alignment horizontal="center" vertical="center"/>
      <protection locked="0"/>
    </xf>
    <xf numFmtId="0" fontId="2" fillId="5" borderId="45" xfId="0" applyFont="1" applyFill="1" applyBorder="1" applyAlignment="1" applyProtection="1">
      <alignment horizontal="center" vertical="center"/>
      <protection locked="0"/>
    </xf>
    <xf numFmtId="14" fontId="15" fillId="5" borderId="4" xfId="0" applyNumberFormat="1" applyFont="1" applyFill="1" applyBorder="1" applyAlignment="1" applyProtection="1">
      <alignment horizontal="center" vertical="center" wrapText="1"/>
      <protection locked="0"/>
    </xf>
    <xf numFmtId="0" fontId="10" fillId="5" borderId="4" xfId="0" applyFont="1" applyFill="1" applyBorder="1" applyAlignment="1" applyProtection="1">
      <alignment horizontal="center" vertical="center" wrapText="1"/>
      <protection locked="0"/>
    </xf>
    <xf numFmtId="0" fontId="10" fillId="5" borderId="4" xfId="0" applyFont="1" applyFill="1" applyBorder="1" applyAlignment="1" applyProtection="1">
      <alignment horizontal="center" vertical="center"/>
      <protection locked="0"/>
    </xf>
    <xf numFmtId="0" fontId="2" fillId="5" borderId="4" xfId="0" applyFont="1" applyFill="1" applyBorder="1" applyAlignment="1" applyProtection="1">
      <alignment horizontal="center" vertical="center"/>
      <protection locked="0"/>
    </xf>
    <xf numFmtId="0" fontId="2" fillId="5" borderId="77" xfId="0" applyFont="1" applyFill="1" applyBorder="1" applyAlignment="1" applyProtection="1">
      <alignment horizontal="center" vertical="center"/>
      <protection locked="0"/>
    </xf>
    <xf numFmtId="0" fontId="15" fillId="11" borderId="27" xfId="0" applyFont="1" applyFill="1" applyBorder="1" applyAlignment="1" applyProtection="1">
      <alignment horizontal="center" vertical="center" wrapText="1"/>
      <protection locked="0"/>
    </xf>
    <xf numFmtId="0" fontId="15" fillId="11" borderId="76" xfId="0" applyFont="1" applyFill="1" applyBorder="1" applyAlignment="1" applyProtection="1">
      <alignment horizontal="center" vertical="center" wrapText="1"/>
      <protection locked="0"/>
    </xf>
    <xf numFmtId="0" fontId="15" fillId="11" borderId="55" xfId="0" applyFont="1" applyFill="1" applyBorder="1" applyAlignment="1" applyProtection="1">
      <alignment horizontal="center" vertical="center" wrapText="1"/>
      <protection locked="0"/>
    </xf>
    <xf numFmtId="0" fontId="15" fillId="11" borderId="78" xfId="0" applyFont="1" applyFill="1" applyBorder="1" applyAlignment="1" applyProtection="1">
      <alignment horizontal="center" vertical="center" wrapText="1"/>
      <protection locked="0"/>
    </xf>
    <xf numFmtId="0" fontId="15" fillId="7" borderId="55" xfId="0" applyFont="1" applyFill="1" applyBorder="1" applyAlignment="1" applyProtection="1">
      <alignment horizontal="center" vertical="center" wrapText="1"/>
      <protection locked="0"/>
    </xf>
    <xf numFmtId="0" fontId="15" fillId="7" borderId="57" xfId="0" applyFont="1" applyFill="1" applyBorder="1" applyAlignment="1" applyProtection="1">
      <alignment horizontal="center" vertical="center" wrapText="1"/>
      <protection locked="0"/>
    </xf>
    <xf numFmtId="0" fontId="15" fillId="7" borderId="78" xfId="0" applyFont="1" applyFill="1" applyBorder="1" applyAlignment="1" applyProtection="1">
      <alignment horizontal="center" vertical="center" wrapText="1"/>
      <protection locked="0"/>
    </xf>
    <xf numFmtId="0" fontId="15" fillId="7" borderId="31" xfId="0" applyFont="1" applyFill="1" applyBorder="1" applyAlignment="1" applyProtection="1">
      <alignment horizontal="center" vertical="center" wrapText="1"/>
      <protection locked="0"/>
    </xf>
    <xf numFmtId="0" fontId="15" fillId="7" borderId="5" xfId="0" applyFont="1" applyFill="1" applyBorder="1" applyAlignment="1" applyProtection="1">
      <alignment horizontal="center" vertical="center" wrapText="1"/>
      <protection locked="0"/>
    </xf>
    <xf numFmtId="0" fontId="15" fillId="7" borderId="17" xfId="0" applyFont="1" applyFill="1" applyBorder="1" applyAlignment="1" applyProtection="1">
      <alignment horizontal="center" vertical="center" wrapText="1"/>
      <protection locked="0"/>
    </xf>
    <xf numFmtId="0" fontId="2" fillId="7" borderId="17" xfId="0" applyFont="1" applyFill="1" applyBorder="1" applyAlignment="1" applyProtection="1">
      <alignment horizontal="center" vertical="center"/>
      <protection locked="0"/>
    </xf>
    <xf numFmtId="0" fontId="2" fillId="7" borderId="45" xfId="0" applyFont="1" applyFill="1" applyBorder="1" applyAlignment="1" applyProtection="1">
      <alignment horizontal="center" vertical="center"/>
      <protection locked="0"/>
    </xf>
    <xf numFmtId="0" fontId="15" fillId="7" borderId="58" xfId="0" applyFont="1" applyFill="1" applyBorder="1" applyAlignment="1" applyProtection="1">
      <alignment horizontal="center" vertical="center" wrapText="1"/>
      <protection locked="0"/>
    </xf>
    <xf numFmtId="0" fontId="23" fillId="10" borderId="41" xfId="0" applyFont="1" applyFill="1" applyBorder="1" applyAlignment="1" applyProtection="1">
      <alignment vertical="center" wrapText="1"/>
      <protection locked="0"/>
    </xf>
    <xf numFmtId="0" fontId="23" fillId="10" borderId="60" xfId="0" applyFont="1" applyFill="1" applyBorder="1" applyAlignment="1" applyProtection="1">
      <alignment vertical="center" wrapText="1"/>
      <protection locked="0"/>
    </xf>
    <xf numFmtId="0" fontId="23" fillId="10" borderId="47" xfId="0" applyFont="1" applyFill="1" applyBorder="1" applyAlignment="1" applyProtection="1">
      <alignment vertical="center"/>
      <protection locked="0"/>
    </xf>
    <xf numFmtId="9" fontId="16" fillId="7" borderId="57" xfId="0" applyNumberFormat="1" applyFont="1" applyFill="1" applyBorder="1" applyAlignment="1" applyProtection="1">
      <alignment horizontal="center" vertical="center" wrapText="1"/>
      <protection locked="0"/>
    </xf>
    <xf numFmtId="9" fontId="16" fillId="7" borderId="31" xfId="0" applyNumberFormat="1" applyFont="1" applyFill="1" applyBorder="1" applyAlignment="1" applyProtection="1">
      <alignment horizontal="center" vertical="center" wrapText="1"/>
      <protection locked="0"/>
    </xf>
    <xf numFmtId="9" fontId="16" fillId="7" borderId="58" xfId="0" applyNumberFormat="1" applyFont="1" applyFill="1" applyBorder="1" applyAlignment="1" applyProtection="1">
      <alignment horizontal="center" vertical="center" wrapText="1"/>
      <protection locked="0"/>
    </xf>
    <xf numFmtId="49" fontId="14" fillId="3" borderId="43" xfId="0" applyNumberFormat="1" applyFont="1" applyFill="1" applyBorder="1" applyAlignment="1" applyProtection="1">
      <alignment horizontal="center" vertical="center" wrapText="1"/>
      <protection locked="0"/>
    </xf>
    <xf numFmtId="49" fontId="14" fillId="6" borderId="54" xfId="0" applyNumberFormat="1" applyFont="1" applyFill="1" applyBorder="1" applyAlignment="1" applyProtection="1">
      <alignment horizontal="center" vertical="center" wrapText="1"/>
      <protection locked="0"/>
    </xf>
    <xf numFmtId="49" fontId="14" fillId="6" borderId="64" xfId="0" applyNumberFormat="1" applyFont="1" applyFill="1" applyBorder="1" applyAlignment="1" applyProtection="1">
      <alignment horizontal="center" vertical="center" wrapText="1"/>
      <protection locked="0"/>
    </xf>
    <xf numFmtId="49" fontId="14" fillId="6" borderId="65" xfId="0" applyNumberFormat="1" applyFont="1" applyFill="1" applyBorder="1" applyAlignment="1" applyProtection="1">
      <alignment horizontal="center" vertical="center" wrapText="1"/>
      <protection locked="0"/>
    </xf>
    <xf numFmtId="49" fontId="14" fillId="6" borderId="79" xfId="0" applyNumberFormat="1" applyFont="1" applyFill="1" applyBorder="1" applyAlignment="1" applyProtection="1">
      <alignment horizontal="center" vertical="center" wrapText="1"/>
      <protection locked="0"/>
    </xf>
    <xf numFmtId="14" fontId="15" fillId="11" borderId="84" xfId="0" applyNumberFormat="1" applyFont="1" applyFill="1" applyBorder="1" applyAlignment="1" applyProtection="1">
      <alignment horizontal="center" vertical="center" wrapText="1"/>
      <protection locked="0"/>
    </xf>
    <xf numFmtId="0" fontId="15" fillId="11" borderId="83" xfId="0" applyFont="1" applyFill="1" applyBorder="1" applyAlignment="1" applyProtection="1">
      <alignment horizontal="center" vertical="center" wrapText="1"/>
      <protection locked="0"/>
    </xf>
    <xf numFmtId="0" fontId="15" fillId="7" borderId="84" xfId="0" applyFont="1" applyFill="1" applyBorder="1" applyAlignment="1" applyProtection="1">
      <alignment horizontal="center" vertical="center" wrapText="1"/>
      <protection locked="0"/>
    </xf>
    <xf numFmtId="0" fontId="15" fillId="7" borderId="85" xfId="0" applyFont="1" applyFill="1" applyBorder="1" applyAlignment="1" applyProtection="1">
      <alignment horizontal="center" vertical="center" wrapText="1"/>
      <protection locked="0"/>
    </xf>
    <xf numFmtId="0" fontId="15" fillId="11" borderId="86" xfId="0" applyFont="1" applyFill="1" applyBorder="1" applyAlignment="1" applyProtection="1">
      <alignment horizontal="center" vertical="center" wrapText="1"/>
      <protection locked="0"/>
    </xf>
    <xf numFmtId="0" fontId="15" fillId="7" borderId="86" xfId="0" applyFont="1" applyFill="1" applyBorder="1" applyAlignment="1" applyProtection="1">
      <alignment horizontal="center" vertical="center" wrapText="1"/>
      <protection locked="0"/>
    </xf>
    <xf numFmtId="9" fontId="16" fillId="7" borderId="62" xfId="0" applyNumberFormat="1" applyFont="1" applyFill="1" applyBorder="1" applyAlignment="1" applyProtection="1">
      <alignment horizontal="center" vertical="center" wrapText="1"/>
      <protection locked="0"/>
    </xf>
    <xf numFmtId="0" fontId="15" fillId="7" borderId="62" xfId="0" applyFont="1" applyFill="1" applyBorder="1" applyAlignment="1" applyProtection="1">
      <alignment horizontal="center" vertical="center" wrapText="1"/>
      <protection locked="0"/>
    </xf>
    <xf numFmtId="0" fontId="30" fillId="2" borderId="67" xfId="0" applyFont="1" applyFill="1" applyBorder="1" applyAlignment="1" applyProtection="1">
      <alignment horizontal="center" vertical="center" wrapText="1"/>
      <protection locked="0"/>
    </xf>
    <xf numFmtId="0" fontId="30" fillId="0" borderId="69" xfId="0" applyFont="1" applyBorder="1" applyAlignment="1" applyProtection="1">
      <alignment horizontal="center" vertical="center"/>
      <protection locked="0"/>
    </xf>
    <xf numFmtId="0" fontId="30" fillId="3" borderId="68" xfId="0" applyFont="1" applyFill="1" applyBorder="1" applyAlignment="1" applyProtection="1">
      <alignment horizontal="center" vertical="center"/>
      <protection locked="0"/>
    </xf>
    <xf numFmtId="0" fontId="30" fillId="0" borderId="70" xfId="0" applyFont="1" applyBorder="1" applyAlignment="1" applyProtection="1">
      <alignment horizontal="center" vertical="center"/>
      <protection locked="0"/>
    </xf>
    <xf numFmtId="0" fontId="31" fillId="4" borderId="68" xfId="0" applyFont="1" applyFill="1" applyBorder="1" applyAlignment="1" applyProtection="1">
      <alignment horizontal="center" vertical="center"/>
      <protection locked="0"/>
    </xf>
    <xf numFmtId="0" fontId="31" fillId="8" borderId="87" xfId="0" applyFont="1" applyFill="1" applyBorder="1" applyAlignment="1" applyProtection="1">
      <alignment horizontal="center" vertical="center"/>
      <protection locked="0"/>
    </xf>
    <xf numFmtId="0" fontId="30" fillId="0" borderId="88" xfId="0" applyFont="1" applyBorder="1" applyAlignment="1" applyProtection="1">
      <alignment horizontal="center" vertical="center"/>
      <protection locked="0"/>
    </xf>
    <xf numFmtId="0" fontId="32" fillId="0" borderId="59" xfId="0" applyFont="1" applyBorder="1" applyAlignment="1" applyProtection="1">
      <alignment horizontal="center" vertical="center"/>
      <protection locked="0"/>
    </xf>
    <xf numFmtId="0" fontId="15" fillId="0" borderId="60" xfId="0" applyFont="1" applyBorder="1" applyAlignment="1" applyProtection="1">
      <alignment horizontal="center" vertical="center"/>
      <protection locked="0"/>
    </xf>
    <xf numFmtId="0" fontId="24" fillId="4" borderId="15" xfId="0" applyFont="1" applyFill="1" applyBorder="1" applyAlignment="1" applyProtection="1">
      <alignment horizontal="left" vertical="center" wrapText="1"/>
      <protection locked="0"/>
    </xf>
    <xf numFmtId="0" fontId="16" fillId="5" borderId="15" xfId="0" applyFont="1" applyFill="1" applyBorder="1" applyAlignment="1" applyProtection="1">
      <alignment horizontal="left" vertical="center" wrapText="1"/>
      <protection locked="0"/>
    </xf>
    <xf numFmtId="0" fontId="24" fillId="7" borderId="15" xfId="0" applyFont="1" applyFill="1" applyBorder="1" applyAlignment="1" applyProtection="1">
      <alignment horizontal="left" vertical="center" wrapText="1"/>
      <protection locked="0"/>
    </xf>
    <xf numFmtId="0" fontId="15" fillId="7" borderId="27" xfId="0" applyFont="1" applyFill="1" applyBorder="1" applyAlignment="1" applyProtection="1">
      <alignment horizontal="left" vertical="center" wrapText="1"/>
      <protection hidden="1"/>
    </xf>
    <xf numFmtId="0" fontId="15" fillId="7" borderId="48" xfId="0" applyFont="1" applyFill="1" applyBorder="1" applyAlignment="1" applyProtection="1">
      <alignment horizontal="left" vertical="center" wrapText="1"/>
      <protection locked="0"/>
    </xf>
    <xf numFmtId="0" fontId="15" fillId="4" borderId="27" xfId="0" applyFont="1" applyFill="1" applyBorder="1" applyAlignment="1" applyProtection="1">
      <alignment horizontal="left" vertical="center" wrapText="1"/>
      <protection hidden="1"/>
    </xf>
    <xf numFmtId="0" fontId="15" fillId="4" borderId="15" xfId="0" applyFont="1" applyFill="1" applyBorder="1" applyAlignment="1" applyProtection="1">
      <alignment horizontal="left" vertical="center" wrapText="1"/>
      <protection locked="0"/>
    </xf>
    <xf numFmtId="0" fontId="15" fillId="4" borderId="15" xfId="0" applyFont="1" applyFill="1" applyBorder="1" applyAlignment="1" applyProtection="1">
      <alignment horizontal="center" vertical="center" wrapText="1"/>
      <protection locked="0"/>
    </xf>
    <xf numFmtId="0" fontId="16" fillId="4" borderId="15" xfId="0" applyFont="1" applyFill="1" applyBorder="1" applyAlignment="1" applyProtection="1">
      <alignment horizontal="center" vertical="center" wrapText="1"/>
      <protection locked="0"/>
    </xf>
    <xf numFmtId="14" fontId="15" fillId="4" borderId="52" xfId="0" applyNumberFormat="1" applyFont="1" applyFill="1" applyBorder="1" applyAlignment="1" applyProtection="1">
      <alignment horizontal="center" vertical="center" wrapText="1"/>
      <protection locked="0"/>
    </xf>
    <xf numFmtId="0" fontId="15" fillId="4" borderId="27" xfId="0" applyFont="1" applyFill="1" applyBorder="1" applyAlignment="1" applyProtection="1">
      <alignment horizontal="center" vertical="center" wrapText="1"/>
      <protection locked="0"/>
    </xf>
    <xf numFmtId="0" fontId="15" fillId="4" borderId="52" xfId="0" applyFont="1" applyFill="1" applyBorder="1" applyAlignment="1" applyProtection="1">
      <alignment horizontal="center" vertical="center" wrapText="1"/>
      <protection locked="0"/>
    </xf>
    <xf numFmtId="0" fontId="15" fillId="4" borderId="28" xfId="0" applyFont="1" applyFill="1" applyBorder="1" applyAlignment="1" applyProtection="1">
      <alignment horizontal="center" vertical="center" wrapText="1"/>
      <protection locked="0"/>
    </xf>
    <xf numFmtId="0" fontId="15" fillId="4" borderId="55" xfId="0" applyFont="1" applyFill="1" applyBorder="1" applyAlignment="1" applyProtection="1">
      <alignment horizontal="center" vertical="center" wrapText="1"/>
      <protection locked="0"/>
    </xf>
    <xf numFmtId="9" fontId="16" fillId="4" borderId="57" xfId="0" applyNumberFormat="1" applyFont="1" applyFill="1" applyBorder="1" applyAlignment="1" applyProtection="1">
      <alignment horizontal="center" vertical="center" wrapText="1"/>
      <protection locked="0"/>
    </xf>
    <xf numFmtId="0" fontId="15" fillId="4" borderId="57" xfId="0" applyFont="1" applyFill="1" applyBorder="1" applyAlignment="1" applyProtection="1">
      <alignment horizontal="center" vertical="center" wrapText="1"/>
      <protection locked="0"/>
    </xf>
    <xf numFmtId="0" fontId="15" fillId="7" borderId="83" xfId="0" applyFont="1" applyFill="1" applyBorder="1" applyAlignment="1" applyProtection="1">
      <alignment horizontal="left" vertical="center" wrapText="1"/>
      <protection hidden="1"/>
    </xf>
    <xf numFmtId="0" fontId="24" fillId="7" borderId="0" xfId="0" applyFont="1" applyFill="1" applyAlignment="1">
      <alignment horizontal="left" vertical="center" wrapText="1"/>
    </xf>
    <xf numFmtId="0" fontId="15" fillId="7" borderId="15" xfId="0" applyFont="1" applyFill="1" applyBorder="1" applyAlignment="1" applyProtection="1">
      <alignment horizontal="left" vertical="center" wrapText="1"/>
      <protection locked="0"/>
    </xf>
    <xf numFmtId="0" fontId="15" fillId="7" borderId="52" xfId="0" applyFont="1" applyFill="1" applyBorder="1" applyAlignment="1" applyProtection="1">
      <alignment horizontal="left" vertical="center" wrapText="1"/>
      <protection locked="0"/>
    </xf>
    <xf numFmtId="0" fontId="24" fillId="7" borderId="17" xfId="0" applyFont="1" applyFill="1" applyBorder="1" applyAlignment="1" applyProtection="1">
      <alignment horizontal="left" vertical="center" wrapText="1"/>
      <protection locked="0"/>
    </xf>
    <xf numFmtId="14" fontId="15" fillId="11" borderId="17" xfId="0" applyNumberFormat="1" applyFont="1" applyFill="1" applyBorder="1" applyAlignment="1" applyProtection="1">
      <alignment horizontal="center" vertical="center" wrapText="1"/>
      <protection locked="0"/>
    </xf>
    <xf numFmtId="14" fontId="15" fillId="11" borderId="4" xfId="0" applyNumberFormat="1" applyFont="1" applyFill="1" applyBorder="1" applyAlignment="1" applyProtection="1">
      <alignment horizontal="center" vertical="center" wrapText="1"/>
      <protection locked="0"/>
    </xf>
    <xf numFmtId="0" fontId="15" fillId="11" borderId="63" xfId="0" applyFont="1" applyFill="1" applyBorder="1" applyAlignment="1" applyProtection="1">
      <alignment horizontal="center" vertical="center" wrapText="1"/>
      <protection locked="0"/>
    </xf>
    <xf numFmtId="0" fontId="0" fillId="5" borderId="0" xfId="0" applyFill="1"/>
    <xf numFmtId="0" fontId="14" fillId="6" borderId="17" xfId="0" applyFont="1" applyFill="1" applyBorder="1" applyAlignment="1" applyProtection="1">
      <alignment horizontal="center" vertical="center" wrapText="1"/>
      <protection locked="0"/>
    </xf>
    <xf numFmtId="0" fontId="10" fillId="0" borderId="17" xfId="0" applyFont="1" applyBorder="1" applyAlignment="1" applyProtection="1">
      <alignment horizontal="center" vertical="center" wrapText="1"/>
      <protection locked="0"/>
    </xf>
    <xf numFmtId="0" fontId="10" fillId="14" borderId="17" xfId="0" applyFont="1" applyFill="1" applyBorder="1" applyAlignment="1" applyProtection="1">
      <alignment wrapText="1"/>
      <protection locked="0"/>
    </xf>
    <xf numFmtId="0" fontId="25" fillId="14" borderId="17" xfId="0" applyFont="1" applyFill="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4" fillId="7" borderId="48" xfId="0" applyFont="1" applyFill="1" applyBorder="1" applyAlignment="1" applyProtection="1">
      <alignment horizontal="left" vertical="center" wrapText="1"/>
      <protection locked="0"/>
    </xf>
    <xf numFmtId="0" fontId="16" fillId="7" borderId="48" xfId="0" applyFont="1" applyFill="1" applyBorder="1" applyAlignment="1" applyProtection="1">
      <alignment horizontal="center" vertical="center" wrapText="1"/>
      <protection locked="0"/>
    </xf>
    <xf numFmtId="0" fontId="16" fillId="7" borderId="15" xfId="0" applyFont="1" applyFill="1" applyBorder="1" applyAlignment="1" applyProtection="1">
      <alignment horizontal="center" vertical="center" wrapText="1"/>
      <protection locked="0"/>
    </xf>
    <xf numFmtId="0" fontId="24" fillId="7" borderId="15" xfId="0" applyFont="1" applyFill="1" applyBorder="1" applyAlignment="1" applyProtection="1">
      <alignment horizontal="center" vertical="center" wrapText="1"/>
      <protection locked="0"/>
    </xf>
    <xf numFmtId="0" fontId="16" fillId="7" borderId="17" xfId="0" applyFont="1" applyFill="1" applyBorder="1" applyAlignment="1" applyProtection="1">
      <alignment horizontal="center" vertical="center" wrapText="1"/>
      <protection locked="0"/>
    </xf>
    <xf numFmtId="0" fontId="15" fillId="5" borderId="27" xfId="0" applyFont="1" applyFill="1" applyBorder="1" applyAlignment="1" applyProtection="1">
      <alignment horizontal="left" vertical="center" wrapText="1"/>
      <protection hidden="1"/>
    </xf>
    <xf numFmtId="0" fontId="15" fillId="5" borderId="52" xfId="0" applyFont="1" applyFill="1" applyBorder="1" applyAlignment="1" applyProtection="1">
      <alignment horizontal="left" vertical="center" wrapText="1"/>
      <protection locked="0"/>
    </xf>
    <xf numFmtId="0" fontId="24" fillId="5" borderId="17" xfId="0" applyFont="1" applyFill="1" applyBorder="1" applyAlignment="1" applyProtection="1">
      <alignment horizontal="left" vertical="center" wrapText="1"/>
      <protection locked="0"/>
    </xf>
    <xf numFmtId="0" fontId="11" fillId="5" borderId="17" xfId="0" applyFont="1" applyFill="1" applyBorder="1" applyAlignment="1" applyProtection="1">
      <alignment horizontal="left" vertical="center" wrapText="1"/>
      <protection locked="0"/>
    </xf>
    <xf numFmtId="0" fontId="13" fillId="5" borderId="17" xfId="0" applyFont="1" applyFill="1" applyBorder="1" applyAlignment="1" applyProtection="1">
      <alignment horizontal="left" vertical="center" wrapText="1"/>
      <protection locked="0"/>
    </xf>
    <xf numFmtId="0" fontId="10"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vertical="center"/>
      <protection locked="0"/>
    </xf>
    <xf numFmtId="0" fontId="15" fillId="5" borderId="29" xfId="0" applyFont="1" applyFill="1" applyBorder="1" applyAlignment="1" applyProtection="1">
      <alignment horizontal="left" vertical="center" wrapText="1"/>
      <protection hidden="1"/>
    </xf>
    <xf numFmtId="0" fontId="15" fillId="5" borderId="53" xfId="0" applyFont="1" applyFill="1" applyBorder="1" applyAlignment="1" applyProtection="1">
      <alignment horizontal="left" vertical="center" wrapText="1"/>
      <protection locked="0"/>
    </xf>
    <xf numFmtId="0" fontId="9" fillId="11" borderId="15" xfId="0" applyFont="1" applyFill="1" applyBorder="1" applyAlignment="1" applyProtection="1">
      <alignment horizontal="center" vertical="center" wrapText="1"/>
      <protection locked="0"/>
    </xf>
    <xf numFmtId="0" fontId="16" fillId="7" borderId="15" xfId="0" applyFont="1" applyFill="1" applyBorder="1" applyAlignment="1" applyProtection="1">
      <alignment horizontal="left" vertical="center" wrapText="1"/>
      <protection locked="0"/>
    </xf>
    <xf numFmtId="0" fontId="15" fillId="11" borderId="15" xfId="0" quotePrefix="1" applyFont="1" applyFill="1" applyBorder="1" applyAlignment="1" applyProtection="1">
      <alignment horizontal="center" vertical="center" wrapText="1"/>
      <protection locked="0"/>
    </xf>
    <xf numFmtId="0" fontId="24" fillId="7" borderId="15" xfId="0" applyFont="1" applyFill="1" applyBorder="1" applyAlignment="1" applyProtection="1">
      <alignment horizontal="center" wrapText="1"/>
      <protection locked="0"/>
    </xf>
    <xf numFmtId="0" fontId="15" fillId="4" borderId="48" xfId="0" applyFont="1" applyFill="1" applyBorder="1" applyAlignment="1" applyProtection="1">
      <alignment horizontal="left" vertical="center" wrapText="1"/>
      <protection locked="0"/>
    </xf>
    <xf numFmtId="14" fontId="2" fillId="4" borderId="0" xfId="0" applyNumberFormat="1" applyFont="1" applyFill="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0" fontId="15" fillId="7" borderId="27" xfId="0" applyFont="1" applyFill="1" applyBorder="1" applyAlignment="1" applyProtection="1">
      <alignment horizontal="center" vertical="center" wrapText="1"/>
      <protection locked="0"/>
    </xf>
    <xf numFmtId="0" fontId="15" fillId="7" borderId="89" xfId="0" applyFont="1" applyFill="1" applyBorder="1" applyAlignment="1" applyProtection="1">
      <alignment horizontal="center" vertical="center" wrapText="1"/>
      <protection locked="0"/>
    </xf>
    <xf numFmtId="0" fontId="15" fillId="7" borderId="90" xfId="0" applyFont="1" applyFill="1" applyBorder="1" applyAlignment="1" applyProtection="1">
      <alignment horizontal="center" vertical="center" wrapText="1"/>
      <protection locked="0"/>
    </xf>
    <xf numFmtId="0" fontId="15" fillId="7" borderId="91" xfId="0" applyFont="1" applyFill="1" applyBorder="1" applyAlignment="1" applyProtection="1">
      <alignment horizontal="center" vertical="center" wrapText="1"/>
      <protection locked="0"/>
    </xf>
    <xf numFmtId="0" fontId="15" fillId="7" borderId="63" xfId="0" applyFont="1" applyFill="1" applyBorder="1" applyAlignment="1" applyProtection="1">
      <alignment horizontal="center" vertical="center" wrapText="1"/>
      <protection locked="0"/>
    </xf>
    <xf numFmtId="0" fontId="2" fillId="7" borderId="63" xfId="0" applyFont="1" applyFill="1" applyBorder="1" applyAlignment="1" applyProtection="1">
      <alignment horizontal="center" vertical="center"/>
      <protection locked="0"/>
    </xf>
    <xf numFmtId="0" fontId="2" fillId="7" borderId="90" xfId="0" applyFont="1" applyFill="1" applyBorder="1" applyAlignment="1" applyProtection="1">
      <alignment horizontal="center" vertical="center"/>
      <protection locked="0"/>
    </xf>
    <xf numFmtId="0" fontId="2" fillId="7" borderId="64" xfId="0" applyFont="1" applyFill="1" applyBorder="1" applyAlignment="1" applyProtection="1">
      <alignment horizontal="center" vertical="center"/>
      <protection locked="0"/>
    </xf>
    <xf numFmtId="49" fontId="14" fillId="6" borderId="77" xfId="0" applyNumberFormat="1" applyFont="1" applyFill="1" applyBorder="1" applyAlignment="1" applyProtection="1">
      <alignment horizontal="center" vertical="center" wrapText="1"/>
      <protection locked="0"/>
    </xf>
    <xf numFmtId="0" fontId="16" fillId="17" borderId="15" xfId="0" applyFont="1" applyFill="1" applyBorder="1" applyAlignment="1" applyProtection="1">
      <alignment horizontal="center" vertical="center" wrapText="1"/>
      <protection locked="0"/>
    </xf>
    <xf numFmtId="0" fontId="16" fillId="17" borderId="24" xfId="0" applyFont="1" applyFill="1" applyBorder="1" applyAlignment="1" applyProtection="1">
      <alignment horizontal="center" vertical="center" wrapText="1"/>
      <protection locked="0"/>
    </xf>
    <xf numFmtId="0" fontId="15" fillId="9" borderId="27" xfId="0" applyFont="1" applyFill="1" applyBorder="1" applyAlignment="1" applyProtection="1">
      <alignment horizontal="left" vertical="center" wrapText="1"/>
      <protection hidden="1"/>
    </xf>
    <xf numFmtId="0" fontId="15" fillId="9" borderId="15" xfId="0" applyFont="1" applyFill="1" applyBorder="1" applyAlignment="1" applyProtection="1">
      <alignment horizontal="left" vertical="center" wrapText="1"/>
      <protection locked="0"/>
    </xf>
    <xf numFmtId="0" fontId="15" fillId="9" borderId="15" xfId="0" applyFont="1" applyFill="1" applyBorder="1" applyAlignment="1" applyProtection="1">
      <alignment horizontal="center" vertical="center" wrapText="1"/>
      <protection locked="0"/>
    </xf>
    <xf numFmtId="0" fontId="24" fillId="9" borderId="15" xfId="0" applyFont="1" applyFill="1" applyBorder="1" applyAlignment="1" applyProtection="1">
      <alignment horizontal="left" vertical="center" wrapText="1"/>
      <protection locked="0"/>
    </xf>
    <xf numFmtId="0" fontId="24" fillId="9" borderId="15" xfId="0" applyFont="1" applyFill="1" applyBorder="1" applyAlignment="1" applyProtection="1">
      <alignment horizontal="center" vertical="center" wrapText="1"/>
      <protection locked="0"/>
    </xf>
    <xf numFmtId="49" fontId="14" fillId="6" borderId="0" xfId="0" applyNumberFormat="1" applyFont="1" applyFill="1" applyAlignment="1" applyProtection="1">
      <alignment horizontal="center" vertical="center" wrapText="1"/>
      <protection locked="0"/>
    </xf>
    <xf numFmtId="0" fontId="15" fillId="5" borderId="83" xfId="0" applyFont="1" applyFill="1" applyBorder="1" applyAlignment="1" applyProtection="1">
      <alignment horizontal="left" vertical="center" wrapText="1"/>
      <protection hidden="1"/>
    </xf>
    <xf numFmtId="0" fontId="15" fillId="5" borderId="48" xfId="0" applyFont="1" applyFill="1" applyBorder="1" applyAlignment="1" applyProtection="1">
      <alignment horizontal="left" vertical="center" wrapText="1"/>
      <protection locked="0"/>
    </xf>
    <xf numFmtId="0" fontId="24" fillId="5" borderId="0" xfId="0" applyFont="1" applyFill="1" applyAlignment="1">
      <alignment horizontal="left" vertical="center" wrapText="1"/>
    </xf>
    <xf numFmtId="0" fontId="15" fillId="5" borderId="15" xfId="0" applyFont="1" applyFill="1" applyBorder="1" applyAlignment="1" applyProtection="1">
      <alignment horizontal="left" vertical="center" wrapText="1"/>
      <protection locked="0"/>
    </xf>
    <xf numFmtId="0" fontId="15" fillId="5" borderId="24" xfId="0" applyFont="1" applyFill="1" applyBorder="1" applyAlignment="1" applyProtection="1">
      <alignment horizontal="center" vertical="center" wrapText="1"/>
      <protection locked="0"/>
    </xf>
    <xf numFmtId="14" fontId="15" fillId="5" borderId="48" xfId="0" applyNumberFormat="1" applyFont="1" applyFill="1" applyBorder="1" applyAlignment="1" applyProtection="1">
      <alignment horizontal="center" vertical="center" wrapText="1"/>
      <protection locked="0"/>
    </xf>
    <xf numFmtId="14" fontId="15" fillId="5" borderId="84" xfId="0" applyNumberFormat="1" applyFont="1" applyFill="1" applyBorder="1" applyAlignment="1" applyProtection="1">
      <alignment horizontal="center" vertical="center" wrapText="1"/>
      <protection locked="0"/>
    </xf>
    <xf numFmtId="14" fontId="15" fillId="5" borderId="15" xfId="0" applyNumberFormat="1" applyFont="1" applyFill="1" applyBorder="1" applyAlignment="1" applyProtection="1">
      <alignment horizontal="center" vertical="center" wrapText="1"/>
      <protection locked="0"/>
    </xf>
    <xf numFmtId="14" fontId="15" fillId="5" borderId="52" xfId="0" applyNumberFormat="1" applyFont="1" applyFill="1" applyBorder="1" applyAlignment="1" applyProtection="1">
      <alignment horizontal="center" vertical="center" wrapText="1"/>
      <protection locked="0"/>
    </xf>
    <xf numFmtId="0" fontId="9" fillId="5" borderId="15" xfId="0" applyFont="1" applyFill="1" applyBorder="1" applyAlignment="1" applyProtection="1">
      <alignment horizontal="center" vertical="center" wrapText="1"/>
      <protection locked="0"/>
    </xf>
    <xf numFmtId="0" fontId="15" fillId="5" borderId="15" xfId="0" quotePrefix="1" applyFont="1" applyFill="1" applyBorder="1" applyAlignment="1" applyProtection="1">
      <alignment horizontal="center" vertical="center" wrapText="1"/>
      <protection locked="0"/>
    </xf>
    <xf numFmtId="14" fontId="15" fillId="5" borderId="17" xfId="0" applyNumberFormat="1" applyFont="1" applyFill="1" applyBorder="1" applyAlignment="1" applyProtection="1">
      <alignment horizontal="center" vertical="center" wrapText="1"/>
      <protection locked="0"/>
    </xf>
    <xf numFmtId="0" fontId="15" fillId="5" borderId="27" xfId="0" applyFont="1" applyFill="1" applyBorder="1" applyAlignment="1" applyProtection="1">
      <alignment horizontal="center" vertical="center" wrapText="1"/>
      <protection locked="0"/>
    </xf>
    <xf numFmtId="0" fontId="15" fillId="5" borderId="86" xfId="0" applyFont="1" applyFill="1" applyBorder="1" applyAlignment="1" applyProtection="1">
      <alignment horizontal="center" vertical="center" wrapText="1"/>
      <protection locked="0"/>
    </xf>
    <xf numFmtId="0" fontId="15" fillId="5" borderId="85" xfId="0" applyFont="1" applyFill="1" applyBorder="1" applyAlignment="1" applyProtection="1">
      <alignment horizontal="center" vertical="center" wrapText="1"/>
      <protection locked="0"/>
    </xf>
    <xf numFmtId="0" fontId="15" fillId="5" borderId="55" xfId="0" applyFont="1" applyFill="1" applyBorder="1" applyAlignment="1" applyProtection="1">
      <alignment horizontal="center" vertical="center" wrapText="1"/>
      <protection locked="0"/>
    </xf>
    <xf numFmtId="0" fontId="15" fillId="5" borderId="28" xfId="0" applyFont="1" applyFill="1" applyBorder="1" applyAlignment="1" applyProtection="1">
      <alignment horizontal="center" vertical="center" wrapText="1"/>
      <protection locked="0"/>
    </xf>
    <xf numFmtId="0" fontId="15" fillId="5" borderId="78" xfId="0" applyFont="1" applyFill="1" applyBorder="1" applyAlignment="1" applyProtection="1">
      <alignment horizontal="center" vertical="center" wrapText="1"/>
      <protection locked="0"/>
    </xf>
    <xf numFmtId="0" fontId="15" fillId="5" borderId="89" xfId="0" applyFont="1" applyFill="1" applyBorder="1" applyAlignment="1" applyProtection="1">
      <alignment horizontal="center" vertical="center" wrapText="1"/>
      <protection locked="0"/>
    </xf>
    <xf numFmtId="0" fontId="15" fillId="5" borderId="90" xfId="0" applyFont="1" applyFill="1" applyBorder="1" applyAlignment="1" applyProtection="1">
      <alignment horizontal="center" vertical="center" wrapText="1"/>
      <protection locked="0"/>
    </xf>
    <xf numFmtId="0" fontId="15" fillId="11" borderId="5" xfId="0" applyFont="1" applyFill="1" applyBorder="1" applyAlignment="1" applyProtection="1">
      <alignment horizontal="center" vertical="center" wrapText="1"/>
      <protection locked="0"/>
    </xf>
    <xf numFmtId="0" fontId="11" fillId="10" borderId="92" xfId="0" applyFont="1" applyFill="1" applyBorder="1" applyAlignment="1" applyProtection="1">
      <alignment horizontal="right" vertical="center" wrapText="1"/>
      <protection locked="0"/>
    </xf>
    <xf numFmtId="0" fontId="11" fillId="10" borderId="19" xfId="0" applyFont="1" applyFill="1" applyBorder="1" applyAlignment="1" applyProtection="1">
      <alignment horizontal="right" vertical="center" wrapText="1"/>
      <protection locked="0"/>
    </xf>
    <xf numFmtId="0" fontId="11" fillId="10" borderId="1" xfId="0" applyFont="1" applyFill="1" applyBorder="1" applyAlignment="1" applyProtection="1">
      <alignment horizontal="right" vertical="center"/>
      <protection locked="0"/>
    </xf>
    <xf numFmtId="0" fontId="12" fillId="5" borderId="94" xfId="0" applyFont="1" applyFill="1" applyBorder="1" applyAlignment="1" applyProtection="1">
      <alignment horizontal="left" vertical="center"/>
      <protection locked="0"/>
    </xf>
    <xf numFmtId="0" fontId="12" fillId="5" borderId="95" xfId="0" applyFont="1" applyFill="1" applyBorder="1" applyAlignment="1" applyProtection="1">
      <alignment horizontal="left" vertical="center"/>
      <protection locked="0"/>
    </xf>
    <xf numFmtId="0" fontId="12" fillId="5" borderId="3" xfId="0" applyFont="1" applyFill="1" applyBorder="1" applyAlignment="1" applyProtection="1">
      <alignment horizontal="left" vertical="center"/>
      <protection locked="0"/>
    </xf>
    <xf numFmtId="14" fontId="12" fillId="5" borderId="95" xfId="0" applyNumberFormat="1" applyFont="1" applyFill="1" applyBorder="1" applyAlignment="1" applyProtection="1">
      <alignment horizontal="left" vertical="center"/>
      <protection locked="0"/>
    </xf>
    <xf numFmtId="0" fontId="29" fillId="5" borderId="1" xfId="0" applyFont="1" applyFill="1" applyBorder="1" applyAlignment="1" applyProtection="1">
      <alignment horizontal="left" vertical="center"/>
      <protection locked="0"/>
    </xf>
    <xf numFmtId="0" fontId="30" fillId="5" borderId="2" xfId="0" applyFont="1" applyFill="1" applyBorder="1" applyAlignment="1" applyProtection="1">
      <alignment horizontal="left" vertical="center"/>
      <protection locked="0"/>
    </xf>
    <xf numFmtId="0" fontId="30" fillId="5" borderId="3" xfId="0" applyFont="1" applyFill="1" applyBorder="1" applyAlignment="1" applyProtection="1">
      <alignment horizontal="left" vertical="center"/>
      <protection locked="0"/>
    </xf>
    <xf numFmtId="0" fontId="31" fillId="15" borderId="71" xfId="0" applyFont="1" applyFill="1" applyBorder="1" applyAlignment="1" applyProtection="1">
      <alignment horizontal="center" vertical="center"/>
      <protection locked="0"/>
    </xf>
    <xf numFmtId="0" fontId="31" fillId="15" borderId="66" xfId="0" applyFont="1" applyFill="1" applyBorder="1" applyAlignment="1" applyProtection="1">
      <alignment horizontal="center" vertical="center"/>
      <protection locked="0"/>
    </xf>
    <xf numFmtId="0" fontId="14" fillId="15" borderId="42" xfId="0" applyFont="1" applyFill="1" applyBorder="1" applyAlignment="1">
      <alignment horizontal="center" vertical="center" wrapText="1"/>
    </xf>
    <xf numFmtId="0" fontId="14" fillId="15" borderId="0" xfId="0" applyFont="1" applyFill="1" applyAlignment="1">
      <alignment horizontal="center" vertical="center" wrapText="1"/>
    </xf>
    <xf numFmtId="0" fontId="33" fillId="0" borderId="92" xfId="0" applyFont="1" applyBorder="1" applyAlignment="1" applyProtection="1">
      <alignment horizontal="center" vertical="center" wrapText="1"/>
      <protection locked="0"/>
    </xf>
    <xf numFmtId="0" fontId="33" fillId="0" borderId="93" xfId="0" applyFont="1" applyBorder="1" applyAlignment="1" applyProtection="1">
      <alignment horizontal="center" vertical="center" wrapText="1"/>
      <protection locked="0"/>
    </xf>
    <xf numFmtId="0" fontId="33" fillId="0" borderId="19" xfId="0" applyFont="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33" fillId="0" borderId="1"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49" fontId="14" fillId="6" borderId="49" xfId="0" applyNumberFormat="1" applyFont="1" applyFill="1" applyBorder="1" applyAlignment="1" applyProtection="1">
      <alignment horizontal="center" vertical="center"/>
      <protection locked="0"/>
    </xf>
    <xf numFmtId="49" fontId="14" fillId="6" borderId="50" xfId="0" applyNumberFormat="1" applyFont="1" applyFill="1" applyBorder="1" applyAlignment="1" applyProtection="1">
      <alignment horizontal="center" vertical="center"/>
      <protection locked="0"/>
    </xf>
    <xf numFmtId="0" fontId="28" fillId="16" borderId="36" xfId="0" applyFont="1" applyFill="1" applyBorder="1" applyAlignment="1">
      <alignment horizontal="center" wrapText="1" readingOrder="1"/>
    </xf>
    <xf numFmtId="0" fontId="28" fillId="16" borderId="37" xfId="0" applyFont="1" applyFill="1" applyBorder="1" applyAlignment="1">
      <alignment horizontal="center" wrapText="1" readingOrder="1"/>
    </xf>
    <xf numFmtId="0" fontId="28" fillId="16" borderId="41" xfId="0" applyFont="1" applyFill="1" applyBorder="1" applyAlignment="1">
      <alignment horizontal="center" wrapText="1" readingOrder="1"/>
    </xf>
    <xf numFmtId="0" fontId="11" fillId="16" borderId="43" xfId="0" applyFont="1" applyFill="1" applyBorder="1" applyAlignment="1">
      <alignment horizontal="center" wrapText="1" readingOrder="1"/>
    </xf>
    <xf numFmtId="0" fontId="11" fillId="16" borderId="54" xfId="0" applyFont="1" applyFill="1" applyBorder="1" applyAlignment="1">
      <alignment horizontal="center" wrapText="1" readingOrder="1"/>
    </xf>
    <xf numFmtId="0" fontId="11" fillId="16" borderId="47" xfId="0" applyFont="1" applyFill="1" applyBorder="1" applyAlignment="1">
      <alignment horizontal="center" wrapText="1" readingOrder="1"/>
    </xf>
    <xf numFmtId="49" fontId="14" fillId="6" borderId="36" xfId="0" applyNumberFormat="1" applyFont="1" applyFill="1" applyBorder="1" applyAlignment="1" applyProtection="1">
      <alignment horizontal="center" vertical="center" wrapText="1"/>
      <protection locked="0"/>
    </xf>
    <xf numFmtId="49" fontId="14" fillId="6" borderId="42" xfId="0" applyNumberFormat="1" applyFont="1" applyFill="1" applyBorder="1" applyAlignment="1" applyProtection="1">
      <alignment horizontal="center" vertical="center" wrapText="1"/>
      <protection locked="0"/>
    </xf>
    <xf numFmtId="49" fontId="14" fillId="6" borderId="37" xfId="0" applyNumberFormat="1" applyFont="1" applyFill="1" applyBorder="1" applyAlignment="1" applyProtection="1">
      <alignment horizontal="center" vertical="center" wrapText="1"/>
      <protection locked="0"/>
    </xf>
    <xf numFmtId="49" fontId="14" fillId="6" borderId="73" xfId="0" applyNumberFormat="1" applyFont="1" applyFill="1" applyBorder="1" applyAlignment="1" applyProtection="1">
      <alignment horizontal="center" vertical="center" wrapText="1"/>
      <protection locked="0"/>
    </xf>
    <xf numFmtId="49" fontId="14" fillId="6" borderId="60" xfId="0" applyNumberFormat="1" applyFont="1" applyFill="1" applyBorder="1" applyAlignment="1" applyProtection="1">
      <alignment horizontal="center" vertical="center" wrapText="1"/>
      <protection locked="0"/>
    </xf>
    <xf numFmtId="49" fontId="14" fillId="6" borderId="41" xfId="0" applyNumberFormat="1" applyFont="1" applyFill="1" applyBorder="1" applyAlignment="1" applyProtection="1">
      <alignment horizontal="center" vertical="center" wrapText="1"/>
      <protection locked="0"/>
    </xf>
    <xf numFmtId="49" fontId="14" fillId="6" borderId="32" xfId="0" applyNumberFormat="1" applyFont="1" applyFill="1" applyBorder="1" applyAlignment="1" applyProtection="1">
      <alignment horizontal="center" vertical="center" wrapText="1"/>
      <protection locked="0"/>
    </xf>
    <xf numFmtId="49" fontId="14" fillId="6" borderId="49" xfId="0" applyNumberFormat="1" applyFont="1" applyFill="1" applyBorder="1" applyAlignment="1" applyProtection="1">
      <alignment horizontal="center" vertical="center" wrapText="1"/>
      <protection locked="0"/>
    </xf>
    <xf numFmtId="49" fontId="14" fillId="6" borderId="50" xfId="0" applyNumberFormat="1" applyFont="1" applyFill="1" applyBorder="1" applyAlignment="1" applyProtection="1">
      <alignment horizontal="center" vertical="center" wrapText="1"/>
      <protection locked="0"/>
    </xf>
    <xf numFmtId="49" fontId="14" fillId="6" borderId="74" xfId="0" applyNumberFormat="1" applyFont="1" applyFill="1" applyBorder="1" applyAlignment="1" applyProtection="1">
      <alignment horizontal="center" vertical="center" wrapText="1"/>
      <protection locked="0"/>
    </xf>
    <xf numFmtId="49" fontId="14" fillId="6" borderId="75" xfId="0" applyNumberFormat="1" applyFont="1" applyFill="1" applyBorder="1" applyAlignment="1" applyProtection="1">
      <alignment horizontal="center" vertical="center" wrapText="1"/>
      <protection locked="0"/>
    </xf>
    <xf numFmtId="49" fontId="14" fillId="6" borderId="82" xfId="0" applyNumberFormat="1" applyFont="1" applyFill="1" applyBorder="1" applyAlignment="1" applyProtection="1">
      <alignment horizontal="center" vertical="center" wrapText="1"/>
      <protection locked="0"/>
    </xf>
    <xf numFmtId="49" fontId="14" fillId="6" borderId="80" xfId="0" applyNumberFormat="1" applyFont="1" applyFill="1" applyBorder="1" applyAlignment="1" applyProtection="1">
      <alignment horizontal="center" vertical="center" wrapText="1"/>
      <protection locked="0"/>
    </xf>
    <xf numFmtId="49" fontId="14" fillId="6" borderId="81" xfId="0" applyNumberFormat="1" applyFont="1" applyFill="1" applyBorder="1" applyAlignment="1" applyProtection="1">
      <alignment horizontal="center" vertical="center" wrapText="1"/>
      <protection locked="0"/>
    </xf>
    <xf numFmtId="49" fontId="14" fillId="6" borderId="69" xfId="0" applyNumberFormat="1" applyFont="1" applyFill="1" applyBorder="1" applyAlignment="1" applyProtection="1">
      <alignment horizontal="center" vertical="center" wrapText="1"/>
      <protection locked="0"/>
    </xf>
    <xf numFmtId="0" fontId="4" fillId="5" borderId="0" xfId="0" applyFont="1" applyFill="1" applyAlignment="1">
      <alignment horizontal="center" vertical="center"/>
    </xf>
    <xf numFmtId="0" fontId="2" fillId="5" borderId="10" xfId="0" applyFont="1" applyFill="1" applyBorder="1" applyAlignment="1">
      <alignment horizontal="center" vertical="center"/>
    </xf>
    <xf numFmtId="0" fontId="2" fillId="5" borderId="0" xfId="0" applyFont="1" applyFill="1" applyAlignment="1">
      <alignment horizontal="center" vertical="center"/>
    </xf>
    <xf numFmtId="0" fontId="2" fillId="5" borderId="13" xfId="0" applyFont="1" applyFill="1" applyBorder="1" applyAlignment="1">
      <alignment horizontal="center" vertical="center"/>
    </xf>
    <xf numFmtId="0" fontId="6" fillId="0" borderId="14" xfId="0" applyFont="1" applyBorder="1" applyAlignment="1">
      <alignment horizontal="center"/>
    </xf>
    <xf numFmtId="0" fontId="2" fillId="5" borderId="12" xfId="0" applyFont="1" applyFill="1" applyBorder="1" applyAlignment="1">
      <alignment horizontal="center" vertical="center"/>
    </xf>
    <xf numFmtId="0" fontId="10" fillId="0" borderId="17" xfId="0" applyFont="1" applyBorder="1" applyAlignment="1" applyProtection="1">
      <alignment horizontal="left" vertical="center" wrapText="1"/>
      <protection locked="0"/>
    </xf>
    <xf numFmtId="0" fontId="18" fillId="0" borderId="4"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0" fillId="0" borderId="6" xfId="0" applyFont="1" applyBorder="1" applyAlignment="1" applyProtection="1">
      <alignment horizontal="left" vertical="center" wrapText="1"/>
      <protection locked="0"/>
    </xf>
    <xf numFmtId="0" fontId="10" fillId="0" borderId="7" xfId="0" applyFont="1" applyBorder="1" applyAlignment="1" applyProtection="1">
      <alignment horizontal="left" vertical="center"/>
      <protection locked="0"/>
    </xf>
    <xf numFmtId="0" fontId="10" fillId="0" borderId="8" xfId="0" applyFont="1" applyBorder="1" applyAlignment="1" applyProtection="1">
      <alignment horizontal="left" vertical="center"/>
      <protection locked="0"/>
    </xf>
    <xf numFmtId="0" fontId="13" fillId="0" borderId="0" xfId="0" applyFont="1" applyAlignment="1" applyProtection="1">
      <alignment horizontal="left" vertical="center" wrapText="1"/>
      <protection locked="0"/>
    </xf>
    <xf numFmtId="0" fontId="10" fillId="0" borderId="17" xfId="0" applyFont="1" applyBorder="1" applyAlignment="1" applyProtection="1">
      <alignment horizontal="left" vertical="center"/>
      <protection locked="0"/>
    </xf>
    <xf numFmtId="0" fontId="8" fillId="5" borderId="6" xfId="0" applyFont="1" applyFill="1" applyBorder="1" applyAlignment="1" applyProtection="1">
      <alignment horizontal="left" vertical="center"/>
      <protection locked="0"/>
    </xf>
    <xf numFmtId="0" fontId="1" fillId="5" borderId="7" xfId="0" applyFont="1" applyFill="1" applyBorder="1" applyAlignment="1" applyProtection="1">
      <alignment horizontal="left" vertical="center"/>
      <protection locked="0"/>
    </xf>
    <xf numFmtId="0" fontId="1" fillId="5" borderId="2" xfId="0" applyFont="1" applyFill="1" applyBorder="1" applyAlignment="1" applyProtection="1">
      <alignment horizontal="left" vertical="center"/>
      <protection locked="0"/>
    </xf>
    <xf numFmtId="0" fontId="1" fillId="5" borderId="3" xfId="0" applyFont="1" applyFill="1" applyBorder="1" applyAlignment="1" applyProtection="1">
      <alignment horizontal="left" vertical="center"/>
      <protection locked="0"/>
    </xf>
    <xf numFmtId="0" fontId="7" fillId="6" borderId="16" xfId="0" applyFont="1" applyFill="1" applyBorder="1" applyAlignment="1" applyProtection="1">
      <alignment horizontal="center" vertical="center"/>
      <protection locked="0"/>
    </xf>
    <xf numFmtId="0" fontId="7" fillId="6" borderId="31" xfId="0" applyFont="1" applyFill="1" applyBorder="1" applyAlignment="1" applyProtection="1">
      <alignment horizontal="center" vertical="center"/>
      <protection locked="0"/>
    </xf>
    <xf numFmtId="0" fontId="7" fillId="6" borderId="0" xfId="0" applyFont="1" applyFill="1" applyAlignment="1" applyProtection="1">
      <alignment horizontal="center" vertical="center"/>
      <protection locked="0"/>
    </xf>
    <xf numFmtId="0" fontId="7" fillId="6" borderId="32" xfId="0" applyFont="1" applyFill="1" applyBorder="1" applyAlignment="1" applyProtection="1">
      <alignment horizontal="center" vertical="center"/>
      <protection locked="0"/>
    </xf>
    <xf numFmtId="0" fontId="7" fillId="6" borderId="2" xfId="0" applyFont="1" applyFill="1" applyBorder="1" applyAlignment="1" applyProtection="1">
      <alignment horizontal="center" vertical="center"/>
      <protection locked="0"/>
    </xf>
    <xf numFmtId="0" fontId="7" fillId="6" borderId="33" xfId="0" applyFont="1" applyFill="1" applyBorder="1" applyAlignment="1" applyProtection="1">
      <alignment horizontal="center" vertical="center"/>
      <protection locked="0"/>
    </xf>
    <xf numFmtId="0" fontId="8" fillId="5" borderId="1" xfId="0" applyFont="1" applyFill="1" applyBorder="1" applyAlignment="1" applyProtection="1">
      <alignment horizontal="left" vertical="center"/>
      <protection locked="0"/>
    </xf>
    <xf numFmtId="0" fontId="18" fillId="0" borderId="4"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49" fontId="14" fillId="6" borderId="4" xfId="0" applyNumberFormat="1" applyFont="1" applyFill="1" applyBorder="1" applyAlignment="1" applyProtection="1">
      <alignment horizontal="center" vertical="center" wrapText="1"/>
      <protection locked="0"/>
    </xf>
    <xf numFmtId="49" fontId="14" fillId="6" borderId="5" xfId="0" applyNumberFormat="1" applyFont="1" applyFill="1" applyBorder="1" applyAlignment="1" applyProtection="1">
      <alignment horizontal="center" vertical="center" wrapText="1"/>
      <protection locked="0"/>
    </xf>
    <xf numFmtId="49" fontId="14" fillId="6" borderId="38" xfId="0" applyNumberFormat="1" applyFont="1" applyFill="1" applyBorder="1" applyAlignment="1" applyProtection="1">
      <alignment horizontal="center" vertical="center" wrapText="1"/>
      <protection locked="0"/>
    </xf>
    <xf numFmtId="49" fontId="14" fillId="6" borderId="39" xfId="0" applyNumberFormat="1" applyFont="1" applyFill="1" applyBorder="1" applyAlignment="1" applyProtection="1">
      <alignment horizontal="center" vertical="center" wrapText="1"/>
      <protection locked="0"/>
    </xf>
    <xf numFmtId="49" fontId="14" fillId="6" borderId="40" xfId="0" applyNumberFormat="1" applyFont="1" applyFill="1" applyBorder="1" applyAlignment="1" applyProtection="1">
      <alignment horizontal="center" vertical="center" wrapText="1"/>
      <protection locked="0"/>
    </xf>
    <xf numFmtId="0" fontId="7" fillId="6" borderId="36" xfId="0" applyFont="1" applyFill="1" applyBorder="1" applyAlignment="1" applyProtection="1">
      <alignment horizontal="center" vertical="center"/>
      <protection locked="0"/>
    </xf>
    <xf numFmtId="0" fontId="7" fillId="6" borderId="37" xfId="0" applyFont="1" applyFill="1" applyBorder="1" applyAlignment="1" applyProtection="1">
      <alignment horizontal="center" vertical="center"/>
      <protection locked="0"/>
    </xf>
    <xf numFmtId="0" fontId="7" fillId="6" borderId="42" xfId="0" applyFont="1" applyFill="1" applyBorder="1" applyAlignment="1" applyProtection="1">
      <alignment horizontal="center" vertical="center"/>
      <protection locked="0"/>
    </xf>
    <xf numFmtId="0" fontId="7" fillId="6" borderId="43" xfId="0" applyFont="1" applyFill="1" applyBorder="1" applyAlignment="1" applyProtection="1">
      <alignment horizontal="center" vertical="center"/>
      <protection locked="0"/>
    </xf>
    <xf numFmtId="0" fontId="7" fillId="6" borderId="54" xfId="0" applyFont="1" applyFill="1" applyBorder="1" applyAlignment="1" applyProtection="1">
      <alignment horizontal="center" vertical="center"/>
      <protection locked="0"/>
    </xf>
    <xf numFmtId="0" fontId="28" fillId="16" borderId="42" xfId="0" applyFont="1" applyFill="1" applyBorder="1" applyAlignment="1">
      <alignment horizontal="center" wrapText="1" readingOrder="1"/>
    </xf>
    <xf numFmtId="0" fontId="28" fillId="16" borderId="0" xfId="0" applyFont="1" applyFill="1" applyAlignment="1">
      <alignment horizontal="center" wrapText="1" readingOrder="1"/>
    </xf>
    <xf numFmtId="0" fontId="28" fillId="16" borderId="32" xfId="0" applyFont="1" applyFill="1" applyBorder="1" applyAlignment="1">
      <alignment horizontal="center" wrapText="1" readingOrder="1"/>
    </xf>
    <xf numFmtId="0" fontId="14" fillId="15" borderId="72" xfId="0" applyFont="1" applyFill="1" applyBorder="1" applyAlignment="1">
      <alignment horizontal="center" vertical="center" wrapText="1"/>
    </xf>
    <xf numFmtId="0" fontId="14" fillId="15" borderId="73" xfId="0" applyFont="1" applyFill="1" applyBorder="1" applyAlignment="1">
      <alignment horizontal="center" vertical="center" wrapText="1"/>
    </xf>
    <xf numFmtId="0" fontId="14" fillId="15" borderId="60" xfId="0" applyFont="1" applyFill="1" applyBorder="1" applyAlignment="1">
      <alignment horizontal="center" vertical="center" wrapText="1"/>
    </xf>
    <xf numFmtId="49" fontId="14" fillId="3" borderId="49" xfId="0" applyNumberFormat="1" applyFont="1" applyFill="1" applyBorder="1" applyAlignment="1" applyProtection="1">
      <alignment horizontal="center" vertical="center" wrapText="1"/>
      <protection locked="0"/>
    </xf>
    <xf numFmtId="49" fontId="14" fillId="3" borderId="50" xfId="0" applyNumberFormat="1" applyFont="1" applyFill="1" applyBorder="1" applyAlignment="1" applyProtection="1">
      <alignment horizontal="center" vertical="center" wrapText="1"/>
      <protection locked="0"/>
    </xf>
    <xf numFmtId="0" fontId="35" fillId="15" borderId="0" xfId="0" applyFont="1" applyFill="1" applyAlignment="1">
      <alignment horizontal="center" vertical="center"/>
    </xf>
    <xf numFmtId="14" fontId="0" fillId="5" borderId="17" xfId="0" applyNumberFormat="1" applyFill="1" applyBorder="1" applyAlignment="1">
      <alignment horizontal="center" vertical="center"/>
    </xf>
    <xf numFmtId="14" fontId="0" fillId="0" borderId="17" xfId="0" applyNumberFormat="1" applyBorder="1" applyAlignment="1">
      <alignment horizontal="center" vertical="center"/>
    </xf>
    <xf numFmtId="0" fontId="0" fillId="5" borderId="17" xfId="0" applyFill="1" applyBorder="1" applyAlignment="1">
      <alignment horizontal="left" vertical="center"/>
    </xf>
    <xf numFmtId="0" fontId="0" fillId="0" borderId="17" xfId="0" applyBorder="1" applyAlignment="1">
      <alignment horizontal="left" vertical="center"/>
    </xf>
    <xf numFmtId="0" fontId="0" fillId="0" borderId="17" xfId="0" applyBorder="1" applyAlignment="1">
      <alignment horizontal="left" vertical="center" wrapText="1"/>
    </xf>
  </cellXfs>
  <cellStyles count="2">
    <cellStyle name="Normal" xfId="0" builtinId="0"/>
    <cellStyle name="Normal 2" xfId="1" xr:uid="{44E1BAD0-979F-2046-96D2-A5BEB8EE4A0B}"/>
  </cellStyles>
  <dxfs count="31">
    <dxf>
      <font>
        <b/>
        <i val="0"/>
        <color theme="1"/>
      </font>
      <fill>
        <patternFill patternType="solid">
          <bgColor rgb="FF92D050"/>
        </patternFill>
      </fill>
    </dxf>
    <dxf>
      <font>
        <b/>
        <i val="0"/>
        <color theme="1"/>
      </font>
      <fill>
        <patternFill patternType="solid">
          <bgColor theme="7"/>
        </patternFill>
      </fill>
    </dxf>
    <dxf>
      <font>
        <b/>
        <i val="0"/>
        <color theme="1"/>
      </font>
      <fill>
        <patternFill patternType="solid">
          <bgColor rgb="FFFF0000"/>
        </patternFill>
      </fill>
    </dxf>
    <dxf>
      <font>
        <b/>
        <i val="0"/>
        <color theme="0"/>
      </font>
      <fill>
        <patternFill patternType="solid">
          <bgColor theme="8" tint="-0.249977111117893"/>
        </patternFill>
      </fill>
    </dxf>
    <dxf>
      <font>
        <color theme="0"/>
      </font>
      <fill>
        <patternFill>
          <bgColor theme="0"/>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92D050"/>
        </patternFill>
      </fill>
    </dxf>
    <dxf>
      <font>
        <color theme="0"/>
      </font>
      <fill>
        <patternFill>
          <bgColor rgb="FFFF0000"/>
        </patternFill>
      </fill>
    </dxf>
    <dxf>
      <fill>
        <patternFill>
          <bgColor rgb="FFFFFF00"/>
        </patternFill>
      </fill>
    </dxf>
    <dxf>
      <font>
        <b/>
        <i val="0"/>
        <color theme="1"/>
      </font>
      <fill>
        <patternFill patternType="solid">
          <bgColor rgb="FF92D050"/>
        </patternFill>
      </fill>
    </dxf>
    <dxf>
      <font>
        <b/>
        <i val="0"/>
        <color theme="1"/>
      </font>
      <fill>
        <patternFill patternType="solid">
          <bgColor theme="7"/>
        </patternFill>
      </fill>
    </dxf>
    <dxf>
      <font>
        <b/>
        <i val="0"/>
        <color theme="1"/>
      </font>
      <fill>
        <patternFill patternType="solid">
          <bgColor rgb="FFFF0000"/>
        </patternFill>
      </fill>
    </dxf>
    <dxf>
      <font>
        <b/>
        <i val="0"/>
        <color theme="0"/>
      </font>
      <fill>
        <patternFill patternType="solid">
          <bgColor theme="8" tint="-0.249977111117893"/>
        </patternFill>
      </fill>
    </dxf>
    <dxf>
      <fill>
        <patternFill>
          <bgColor rgb="FF92D050"/>
        </patternFill>
      </fill>
    </dxf>
    <dxf>
      <font>
        <color theme="0"/>
      </font>
      <fill>
        <patternFill>
          <bgColor rgb="FFFF0000"/>
        </patternFill>
      </fill>
    </dxf>
    <dxf>
      <fill>
        <patternFill>
          <bgColor rgb="FFFFFF00"/>
        </patternFill>
      </fill>
    </dxf>
    <dxf>
      <font>
        <color theme="0"/>
      </font>
      <fill>
        <patternFill>
          <bgColor theme="0"/>
        </patternFill>
      </fill>
    </dxf>
    <dxf>
      <font>
        <b/>
        <i val="0"/>
        <color theme="1"/>
      </font>
      <fill>
        <patternFill patternType="solid">
          <bgColor rgb="FF92D050"/>
        </patternFill>
      </fill>
    </dxf>
    <dxf>
      <font>
        <b/>
        <i val="0"/>
        <color theme="1"/>
      </font>
      <fill>
        <patternFill patternType="solid">
          <bgColor theme="7"/>
        </patternFill>
      </fill>
    </dxf>
    <dxf>
      <font>
        <b/>
        <i val="0"/>
        <color theme="1"/>
      </font>
      <fill>
        <patternFill patternType="solid">
          <bgColor rgb="FFFF0000"/>
        </patternFill>
      </fill>
    </dxf>
    <dxf>
      <font>
        <b/>
        <i val="0"/>
        <color theme="0"/>
      </font>
      <fill>
        <patternFill patternType="solid">
          <bgColor theme="8" tint="-0.249977111117893"/>
        </patternFill>
      </fill>
    </dxf>
    <dxf>
      <font>
        <color theme="0"/>
      </font>
      <fill>
        <patternFill>
          <bgColor theme="0"/>
        </patternFill>
      </fill>
    </dxf>
    <dxf>
      <font>
        <color rgb="FF9C0006"/>
      </font>
      <fill>
        <patternFill>
          <bgColor rgb="FFFFC7CE"/>
        </patternFill>
      </fill>
    </dxf>
    <dxf>
      <font>
        <color rgb="FF9C5700"/>
      </font>
      <fill>
        <patternFill>
          <bgColor rgb="FFFFEB9C"/>
        </patternFill>
      </fill>
    </dxf>
    <dxf>
      <font>
        <color theme="1"/>
      </font>
      <fill>
        <patternFill patternType="solid">
          <bgColor theme="2"/>
        </patternFill>
      </fill>
    </dxf>
    <dxf>
      <font>
        <color theme="1"/>
      </font>
      <fill>
        <patternFill patternType="solid">
          <bgColor rgb="FF92D050"/>
        </patternFill>
      </fill>
    </dxf>
    <dxf>
      <fill>
        <patternFill>
          <bgColor rgb="FF92D050"/>
        </patternFill>
      </fill>
    </dxf>
    <dxf>
      <font>
        <color theme="0"/>
      </font>
      <fill>
        <patternFill>
          <bgColor rgb="FFFF0000"/>
        </patternFill>
      </fill>
    </dxf>
    <dxf>
      <fill>
        <patternFill>
          <bgColor rgb="FFFFFF00"/>
        </patternFill>
      </fill>
    </dxf>
  </dxfs>
  <tableStyles count="0" defaultTableStyle="TableStyleMedium2" defaultPivotStyle="PivotStyleLight16"/>
  <colors>
    <mruColors>
      <color rgb="FFFFA855"/>
      <color rgb="FFFFF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documenttasks/documenttask1.xml><?xml version="1.0" encoding="utf-8"?>
<Tasks xmlns="http://schemas.microsoft.com/office/tasks/2019/documenttasks">
  <Task id="{4E0A2012-A317-489A-8A88-79AFF8154FC9}">
    <Anchor>
      <Comment id="{7D3875AE-6233-46FB-B2A1-5368E5892458}"/>
    </Anchor>
    <History>
      <Event time="2025-12-22T19:27:14.74" id="{EEC657B6-B7E6-4046-9EAD-F034AFE73868}">
        <Attribution userId="S::dnarvaez@agenciaatenea.gov.co::3c44968d-90b8-44da-ac0f-171c95072c75" userName="Dayana Caterine Narvaez Gomez" userProvider="AD"/>
        <Anchor>
          <Comment id="{7D3875AE-6233-46FB-B2A1-5368E5892458}"/>
        </Anchor>
        <Create/>
      </Event>
      <Event time="2025-12-22T19:27:14.74" id="{688066C5-0D63-4CBF-B485-9511B3900CB9}">
        <Attribution userId="S::dnarvaez@agenciaatenea.gov.co::3c44968d-90b8-44da-ac0f-171c95072c75" userName="Dayana Caterine Narvaez Gomez" userProvider="AD"/>
        <Anchor>
          <Comment id="{7D3875AE-6233-46FB-B2A1-5368E5892458}"/>
        </Anchor>
        <Assign userId="S::mgonzalez@agenciaatenea.gov.co::47f7c97d-fc89-436f-a0dc-98a9d9693467" userName="Magda Jennifer González Peña" userProvider="AD"/>
      </Event>
      <Event time="2025-12-22T19:27:14.74" id="{2CBC461C-E009-4FAE-BF47-8167E374D2D2}">
        <Attribution userId="S::dnarvaez@agenciaatenea.gov.co::3c44968d-90b8-44da-ac0f-171c95072c75" userName="Dayana Caterine Narvaez Gomez" userProvider="AD"/>
        <Anchor>
          <Comment id="{7D3875AE-6233-46FB-B2A1-5368E5892458}"/>
        </Anchor>
        <SetTitle title="@Magda Jennifer González Peña Por favor revisar actividad la mantienen, la ajustan, la eliminan o agregan otra actividad"/>
      </Event>
      <Event time="2025-12-26T15:40:03.53" id="{B19B2622-941B-4BA0-B1E6-C5ADF5856FC0}">
        <Attribution userId="S::dnarvaez@agenciaatenea.gov.co::3c44968d-90b8-44da-ac0f-171c95072c75" userName="Dayana Caterine Narvaez Gomez" userProvider="AD"/>
        <Anchor>
          <Comment id="{84D7FB4D-C8AB-4F0E-B675-BE9B9121F197}"/>
        </Anchor>
        <UnassignAll/>
      </Event>
      <Event time="2025-12-26T15:40:03.53" id="{F93EE70B-8B3C-4A49-83B7-EF985F3268D4}">
        <Attribution userId="S::dnarvaez@agenciaatenea.gov.co::3c44968d-90b8-44da-ac0f-171c95072c75" userName="Dayana Caterine Narvaez Gomez" userProvider="AD"/>
        <Anchor>
          <Comment id="{84D7FB4D-C8AB-4F0E-B675-BE9B9121F197}"/>
        </Anchor>
        <Assign userId="S::amaldonado@agenciaatenea.gov.co::0984fa2b-c575-4feb-98fc-177077b9e631" userName="Amanda Carolina Maldonado" userProvider="AD"/>
      </Event>
    </History>
  </Task>
  <Task id="{DA4FB91A-17C9-4578-B005-28E57BCB3837}">
    <Anchor>
      <Comment id="{A19732A5-41E7-4F51-9147-D283F3DFEB1F}"/>
    </Anchor>
    <History>
      <Event time="2025-12-22T17:20:09.36" id="{D95F206F-C2E0-473C-B7D1-49D1AAFD7767}">
        <Attribution userId="S::dnarvaez@agenciaatenea.gov.co::3c44968d-90b8-44da-ac0f-171c95072c75" userName="Dayana Caterine Narvaez Gomez" userProvider="AD"/>
        <Anchor>
          <Comment id="{A19732A5-41E7-4F51-9147-D283F3DFEB1F}"/>
        </Anchor>
        <Create/>
      </Event>
      <Event time="2025-12-22T17:20:09.36" id="{A06E1959-CFC2-4934-9069-283AB8FD0DB6}">
        <Attribution userId="S::dnarvaez@agenciaatenea.gov.co::3c44968d-90b8-44da-ac0f-171c95072c75" userName="Dayana Caterine Narvaez Gomez" userProvider="AD"/>
        <Anchor>
          <Comment id="{A19732A5-41E7-4F51-9147-D283F3DFEB1F}"/>
        </Anchor>
        <Assign userId="S::mgonzalez@agenciaatenea.gov.co::47f7c97d-fc89-436f-a0dc-98a9d9693467" userName="Magda Jennifer González Peña" userProvider="AD"/>
      </Event>
      <Event time="2025-12-22T17:20:09.36" id="{14D70F0A-D023-4EFA-8E63-561E1421E4F3}">
        <Attribution userId="S::dnarvaez@agenciaatenea.gov.co::3c44968d-90b8-44da-ac0f-171c95072c75" userName="Dayana Caterine Narvaez Gomez" userProvider="AD"/>
        <Anchor>
          <Comment id="{A19732A5-41E7-4F51-9147-D283F3DFEB1F}"/>
        </Anchor>
        <SetTitle title="@Magda Jennifer González Peña Por favor revisar actividad corresponde a comunicaciones y si la mantienen, la ajustan, la eliminan o agregan otra actividad"/>
      </Event>
    </History>
  </Task>
  <Task id="{29B5C346-16ED-4381-B733-2797E1B88EAC}">
    <Anchor>
      <Comment id="{AD2121BF-D39A-4EDC-877B-A288AB0734E6}"/>
    </Anchor>
    <History>
      <Event time="2025-12-22T17:12:55.25" id="{6287924F-298D-411B-815B-60B1AC31866E}">
        <Attribution userId="S::dnarvaez@agenciaatenea.gov.co::3c44968d-90b8-44da-ac0f-171c95072c75" userName="Dayana Caterine Narvaez Gomez" userProvider="AD"/>
        <Anchor>
          <Comment id="{AD2121BF-D39A-4EDC-877B-A288AB0734E6}"/>
        </Anchor>
        <Create/>
      </Event>
      <Event time="2025-12-22T17:12:55.25" id="{59EF18FC-A9AF-4585-9F8B-4D9C33017BF3}">
        <Attribution userId="S::dnarvaez@agenciaatenea.gov.co::3c44968d-90b8-44da-ac0f-171c95072c75" userName="Dayana Caterine Narvaez Gomez" userProvider="AD"/>
        <Anchor>
          <Comment id="{AD2121BF-D39A-4EDC-877B-A288AB0734E6}"/>
        </Anchor>
        <Assign userId="S::mgonzalez@agenciaatenea.gov.co::47f7c97d-fc89-436f-a0dc-98a9d9693467" userName="Magda Jennifer González Peña" userProvider="AD"/>
      </Event>
      <Event time="2025-12-22T17:12:55.25" id="{5CDB7C4A-9C1D-472B-B149-7A2EFFC9E716}">
        <Attribution userId="S::dnarvaez@agenciaatenea.gov.co::3c44968d-90b8-44da-ac0f-171c95072c75" userName="Dayana Caterine Narvaez Gomez" userProvider="AD"/>
        <Anchor>
          <Comment id="{AD2121BF-D39A-4EDC-877B-A288AB0734E6}"/>
        </Anchor>
        <SetTitle title="@Magda Jennifer González Peña Por favor revisar actividad la mantienen, la ajustan, la eliminan o agregan otra actividad"/>
      </Event>
    </History>
  </Task>
  <Task id="{5B596C99-49D1-4242-9D40-5702C7F1A654}">
    <Anchor>
      <Comment id="{431F0D70-CA11-4D3A-9EA9-36B353B1455A}"/>
    </Anchor>
    <History>
      <Event time="2025-12-22T19:47:20.36" id="{D2FEAA6C-8C07-4005-AFC9-A1A62E1DF0F0}">
        <Attribution userId="S::dnarvaez@agenciaatenea.gov.co::3c44968d-90b8-44da-ac0f-171c95072c75" userName="Dayana Caterine Narvaez Gomez" userProvider="AD"/>
        <Anchor>
          <Comment id="{431F0D70-CA11-4D3A-9EA9-36B353B1455A}"/>
        </Anchor>
        <Create/>
      </Event>
      <Event time="2025-12-22T19:47:20.36" id="{2B3A559A-1E47-4A2F-B30F-AE2E42CD7071}">
        <Attribution userId="S::dnarvaez@agenciaatenea.gov.co::3c44968d-90b8-44da-ac0f-171c95072c75" userName="Dayana Caterine Narvaez Gomez" userProvider="AD"/>
        <Anchor>
          <Comment id="{431F0D70-CA11-4D3A-9EA9-36B353B1455A}"/>
        </Anchor>
        <Assign userId="S::mgonzalez@agenciaatenea.gov.co::47f7c97d-fc89-436f-a0dc-98a9d9693467" userName="Magda Jennifer González Peña" userProvider="AD"/>
      </Event>
      <Event time="2025-12-22T19:47:20.36" id="{3B72F2DF-EBD4-4227-A768-4D925247C997}">
        <Attribution userId="S::dnarvaez@agenciaatenea.gov.co::3c44968d-90b8-44da-ac0f-171c95072c75" userName="Dayana Caterine Narvaez Gomez" userProvider="AD"/>
        <Anchor>
          <Comment id="{431F0D70-CA11-4D3A-9EA9-36B353B1455A}"/>
        </Anchor>
        <SetTitle title="@Magda Jennifer González Peña Por favor revisar actividad la mantienen, la ajustan, la eliminan o agregan otra actividad"/>
      </Event>
    </History>
  </Task>
  <Task id="{87DC82A4-D1ED-4F62-8D98-DFC52D707DE2}">
    <Anchor>
      <Comment id="{B2B9C886-7AFD-44CD-8E9C-65B82955D4BA}"/>
    </Anchor>
    <History>
      <Event time="2025-12-22T19:47:30.19" id="{9696D324-9FEE-4151-A1C5-C344DCA73B7A}">
        <Attribution userId="S::dnarvaez@agenciaatenea.gov.co::3c44968d-90b8-44da-ac0f-171c95072c75" userName="Dayana Caterine Narvaez Gomez" userProvider="AD"/>
        <Anchor>
          <Comment id="{B2B9C886-7AFD-44CD-8E9C-65B82955D4BA}"/>
        </Anchor>
        <Create/>
      </Event>
      <Event time="2025-12-22T19:47:30.19" id="{FD4C8FC5-997C-45D3-A248-CB0476197FA6}">
        <Attribution userId="S::dnarvaez@agenciaatenea.gov.co::3c44968d-90b8-44da-ac0f-171c95072c75" userName="Dayana Caterine Narvaez Gomez" userProvider="AD"/>
        <Anchor>
          <Comment id="{B2B9C886-7AFD-44CD-8E9C-65B82955D4BA}"/>
        </Anchor>
        <Assign userId="S::mgonzalez@agenciaatenea.gov.co::47f7c97d-fc89-436f-a0dc-98a9d9693467" userName="Magda Jennifer González Peña" userProvider="AD"/>
      </Event>
      <Event time="2025-12-22T19:47:30.19" id="{33DEDE20-6FF2-4C20-B458-0A41DDCF45FE}">
        <Attribution userId="S::dnarvaez@agenciaatenea.gov.co::3c44968d-90b8-44da-ac0f-171c95072c75" userName="Dayana Caterine Narvaez Gomez" userProvider="AD"/>
        <Anchor>
          <Comment id="{B2B9C886-7AFD-44CD-8E9C-65B82955D4BA}"/>
        </Anchor>
        <SetTitle title="@Magda Jennifer González Peña Por favor revisar actividad la mantienen, la ajustan, la eliminan o agregan otra actividad"/>
      </Event>
    </History>
  </Task>
  <Task id="{E9319DAC-6378-4B2A-BB12-5E977D731E3A}">
    <Anchor>
      <Comment id="{FD4B2C0D-9A40-4A02-9B90-D1805D9594B5}"/>
    </Anchor>
    <History>
      <Event time="2025-12-22T19:27:03.55" id="{208753FC-48E8-4537-A515-0389AC8C82F6}">
        <Attribution userId="S::dnarvaez@agenciaatenea.gov.co::3c44968d-90b8-44da-ac0f-171c95072c75" userName="Dayana Caterine Narvaez Gomez" userProvider="AD"/>
        <Anchor>
          <Comment id="{FD4B2C0D-9A40-4A02-9B90-D1805D9594B5}"/>
        </Anchor>
        <Create/>
      </Event>
      <Event time="2025-12-22T19:27:03.55" id="{D008E6C3-5043-43DD-BA48-1A7573D23A46}">
        <Attribution userId="S::dnarvaez@agenciaatenea.gov.co::3c44968d-90b8-44da-ac0f-171c95072c75" userName="Dayana Caterine Narvaez Gomez" userProvider="AD"/>
        <Anchor>
          <Comment id="{FD4B2C0D-9A40-4A02-9B90-D1805D9594B5}"/>
        </Anchor>
        <Assign userId="S::mgonzalez@agenciaatenea.gov.co::47f7c97d-fc89-436f-a0dc-98a9d9693467" userName="Magda Jennifer González Peña" userProvider="AD"/>
      </Event>
      <Event time="2025-12-22T19:27:03.55" id="{58916EA6-FCD9-4BBC-B7A4-D107CC282D5A}">
        <Attribution userId="S::dnarvaez@agenciaatenea.gov.co::3c44968d-90b8-44da-ac0f-171c95072c75" userName="Dayana Caterine Narvaez Gomez" userProvider="AD"/>
        <Anchor>
          <Comment id="{FD4B2C0D-9A40-4A02-9B90-D1805D9594B5}"/>
        </Anchor>
        <SetTitle title="@Magda Jennifer González Peña Por favor revisar actividad la mantienen, la ajustan, la eliminan o agregan otra actividad"/>
      </Event>
    </History>
  </Task>
</Task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tmp"/></Relationships>
</file>

<file path=xl/drawings/_rels/drawing4.xml.rels><?xml version="1.0" encoding="UTF-8" standalone="yes"?>
<Relationships xmlns="http://schemas.openxmlformats.org/package/2006/relationships"><Relationship Id="rId1" Type="http://schemas.openxmlformats.org/officeDocument/2006/relationships/image" Target="../media/image3.tmp"/></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0</xdr:colOff>
      <xdr:row>1</xdr:row>
      <xdr:rowOff>0</xdr:rowOff>
    </xdr:to>
    <xdr:sp macro="" textlink="">
      <xdr:nvSpPr>
        <xdr:cNvPr id="2" name="Rectángulo redondeado 1">
          <a:extLst>
            <a:ext uri="{FF2B5EF4-FFF2-40B4-BE49-F238E27FC236}">
              <a16:creationId xmlns:a16="http://schemas.microsoft.com/office/drawing/2014/main" id="{30373F35-6994-C2F3-7581-16D8E8199AC6}"/>
            </a:ext>
          </a:extLst>
        </xdr:cNvPr>
        <xdr:cNvSpPr/>
      </xdr:nvSpPr>
      <xdr:spPr>
        <a:xfrm>
          <a:off x="0" y="0"/>
          <a:ext cx="8277225" cy="428625"/>
        </a:xfrm>
        <a:prstGeom prst="roundRect">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4000"/>
            <a:t>PLAN DE TRABAJO</a:t>
          </a:r>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99060</xdr:colOff>
      <xdr:row>0</xdr:row>
      <xdr:rowOff>251460</xdr:rowOff>
    </xdr:from>
    <xdr:to>
      <xdr:col>0</xdr:col>
      <xdr:colOff>2308860</xdr:colOff>
      <xdr:row>3</xdr:row>
      <xdr:rowOff>29223</xdr:rowOff>
    </xdr:to>
    <xdr:pic>
      <xdr:nvPicPr>
        <xdr:cNvPr id="3" name="Imagen 2">
          <a:extLst>
            <a:ext uri="{FF2B5EF4-FFF2-40B4-BE49-F238E27FC236}">
              <a16:creationId xmlns:a16="http://schemas.microsoft.com/office/drawing/2014/main" id="{1ADD944E-92E2-45FE-8A92-6384F24A8E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060" y="251460"/>
          <a:ext cx="2209800" cy="5778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435769</xdr:colOff>
      <xdr:row>0</xdr:row>
      <xdr:rowOff>9525</xdr:rowOff>
    </xdr:from>
    <xdr:to>
      <xdr:col>0</xdr:col>
      <xdr:colOff>1712119</xdr:colOff>
      <xdr:row>3</xdr:row>
      <xdr:rowOff>192881</xdr:rowOff>
    </xdr:to>
    <xdr:pic>
      <xdr:nvPicPr>
        <xdr:cNvPr id="2" name="Imagen 1" descr="Logotipo&#10;&#10;Descripción generada automáticamente">
          <a:extLst>
            <a:ext uri="{FF2B5EF4-FFF2-40B4-BE49-F238E27FC236}">
              <a16:creationId xmlns:a16="http://schemas.microsoft.com/office/drawing/2014/main" id="{D000277B-FB55-03CF-EAA6-797ACECDB744}"/>
            </a:ext>
          </a:extLst>
        </xdr:cNvPr>
        <xdr:cNvPicPr>
          <a:picLocks noChangeAspect="1"/>
        </xdr:cNvPicPr>
      </xdr:nvPicPr>
      <xdr:blipFill>
        <a:blip xmlns:r="http://schemas.openxmlformats.org/officeDocument/2006/relationships" r:embed="rId1"/>
        <a:srcRect l="28443" r="44910"/>
        <a:stretch>
          <a:fillRect/>
        </a:stretch>
      </xdr:blipFill>
      <xdr:spPr>
        <a:xfrm>
          <a:off x="435769" y="9525"/>
          <a:ext cx="1276350" cy="9882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435769</xdr:colOff>
      <xdr:row>0</xdr:row>
      <xdr:rowOff>9525</xdr:rowOff>
    </xdr:from>
    <xdr:to>
      <xdr:col>0</xdr:col>
      <xdr:colOff>1712119</xdr:colOff>
      <xdr:row>3</xdr:row>
      <xdr:rowOff>192881</xdr:rowOff>
    </xdr:to>
    <xdr:pic>
      <xdr:nvPicPr>
        <xdr:cNvPr id="2" name="Imagen 1" descr="Logotipo&#10;&#10;Descripción generada automáticamente">
          <a:extLst>
            <a:ext uri="{FF2B5EF4-FFF2-40B4-BE49-F238E27FC236}">
              <a16:creationId xmlns:a16="http://schemas.microsoft.com/office/drawing/2014/main" id="{4E747A55-28EA-4393-93A1-60A703DD5173}"/>
            </a:ext>
          </a:extLst>
        </xdr:cNvPr>
        <xdr:cNvPicPr>
          <a:picLocks noChangeAspect="1"/>
        </xdr:cNvPicPr>
      </xdr:nvPicPr>
      <xdr:blipFill>
        <a:blip xmlns:r="http://schemas.openxmlformats.org/officeDocument/2006/relationships" r:embed="rId1"/>
        <a:srcRect l="28443" r="44910"/>
        <a:stretch>
          <a:fillRect/>
        </a:stretch>
      </xdr:blipFill>
      <xdr:spPr>
        <a:xfrm>
          <a:off x="435769" y="9525"/>
          <a:ext cx="1276350" cy="98345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gda Jennifer González Peña" id="{DA290E6E-82BA-4DBD-928C-106BB5E297F1}" userId="mgonzalez@agenciaatenea.gov.co" providerId="PeoplePicker"/>
  <person displayName="Amanda Carolina Maldonado" id="{4E31EDA4-08DB-4DB6-AB38-115DFACEE7BA}" userId="amaldonado@agenciaatenea.gov.co" providerId="PeoplePicker"/>
  <person displayName="Dayana Caterine Narvaez Gomez" id="{4F95FE32-8421-4567-8695-4E19272A7AD2}" userId="S::dnarvaez@agenciaatenea.gov.co::3c44968d-90b8-44da-ac0f-171c95072c75"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5" dT="2025-12-22T17:12:55.32" personId="{4F95FE32-8421-4567-8695-4E19272A7AD2}" id="{AD2121BF-D39A-4EDC-877B-A288AB0734E6}">
    <text>@Magda Jennifer González Peña  Por favor revisar actividad la mantienen, la ajustan, la eliminan o agregan otra actividad</text>
    <mentions>
      <mention mentionpersonId="{DA290E6E-82BA-4DBD-928C-106BB5E297F1}" mentionId="{FD1B213E-8657-4FEA-BC44-CA37F741FFEB}" startIndex="0" length="29"/>
    </mentions>
  </threadedComment>
  <threadedComment ref="G63" dT="2025-12-22T17:20:09.43" personId="{4F95FE32-8421-4567-8695-4E19272A7AD2}" id="{A19732A5-41E7-4F51-9147-D283F3DFEB1F}">
    <text>@Magda Jennifer González Peña Por favor revisar actividad corresponde a comunicaciones y si la mantienen, la ajustan, la eliminan o agregan otra actividad</text>
    <mentions>
      <mention mentionpersonId="{DA290E6E-82BA-4DBD-928C-106BB5E297F1}" mentionId="{6FE72660-CCF1-409D-A481-91AFF7885073}" startIndex="0" length="29"/>
    </mentions>
  </threadedComment>
  <threadedComment ref="D89" dT="2025-12-22T19:27:03.64" personId="{4F95FE32-8421-4567-8695-4E19272A7AD2}" id="{FD4B2C0D-9A40-4A02-9B90-D1805D9594B5}">
    <text>@Magda Jennifer González Peña Por favor revisar actividad la mantienen, la ajustan, la eliminan o agregan otra actividad</text>
    <mentions>
      <mention mentionpersonId="{DA290E6E-82BA-4DBD-928C-106BB5E297F1}" mentionId="{2F4BAE92-029F-46D0-8C79-8F66E5057003}" startIndex="0" length="29"/>
    </mentions>
  </threadedComment>
  <threadedComment ref="D90" dT="2025-12-22T19:27:14.83" personId="{4F95FE32-8421-4567-8695-4E19272A7AD2}" id="{7D3875AE-6233-46FB-B2A1-5368E5892458}">
    <text>@Magda Jennifer González Peña Por favor revisar actividad la mantienen, la ajustan, la eliminan o agregan otra actividad</text>
    <mentions>
      <mention mentionpersonId="{DA290E6E-82BA-4DBD-928C-106BB5E297F1}" mentionId="{3656A902-DA94-4638-878C-0E4274260F07}" startIndex="0" length="29"/>
    </mentions>
  </threadedComment>
  <threadedComment ref="D90" dT="2025-12-26T15:39:45.96" personId="{4F95FE32-8421-4567-8695-4E19272A7AD2}" id="{84D7FB4D-C8AB-4F0E-B675-BE9B9121F197}" parentId="{7D3875AE-6233-46FB-B2A1-5368E5892458}">
    <text>@Amanda Carolina Maldonado Por favor revisar actividad la mantienen, la ajustan, la eliminan o agregan otra actividad, colocar la meta y fechas de la actividad</text>
    <mentions>
      <mention mentionpersonId="{4E31EDA4-08DB-4DB6-AB38-115DFACEE7BA}" mentionId="{1CF9661B-D871-4D7E-A287-2F2ACB95ABFC}" startIndex="0" length="26"/>
    </mentions>
  </threadedComment>
  <threadedComment ref="D112" dT="2025-12-22T19:47:20.44" personId="{4F95FE32-8421-4567-8695-4E19272A7AD2}" id="{431F0D70-CA11-4D3A-9EA9-36B353B1455A}">
    <text>@Magda Jennifer González Peña Por favor revisar actividad la mantienen, la ajustan, la eliminan o agregan otra actividad</text>
    <mentions>
      <mention mentionpersonId="{DA290E6E-82BA-4DBD-928C-106BB5E297F1}" mentionId="{17FC7687-D642-4096-B417-3F01218A5A0E}" startIndex="0" length="29"/>
    </mentions>
  </threadedComment>
  <threadedComment ref="D113" dT="2025-12-22T19:47:30.29" personId="{4F95FE32-8421-4567-8695-4E19272A7AD2}" id="{B2B9C886-7AFD-44CD-8E9C-65B82955D4BA}">
    <text>@Magda Jennifer González Peña Por favor revisar actividad la mantienen, la ajustan, la eliminan o agregan otra actividad</text>
    <mentions>
      <mention mentionpersonId="{DA290E6E-82BA-4DBD-928C-106BB5E297F1}" mentionId="{7A7B4717-3AC3-4BBB-976D-5C2826ABFC9A}" startIndex="0" length="29"/>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23ED7-B8B4-4270-A99F-390548160D7A}">
  <dimension ref="A1:P448"/>
  <sheetViews>
    <sheetView topLeftCell="A18" workbookViewId="0">
      <selection activeCell="C21" sqref="C21"/>
    </sheetView>
  </sheetViews>
  <sheetFormatPr baseColWidth="10" defaultColWidth="11" defaultRowHeight="21" customHeight="1" x14ac:dyDescent="0.3"/>
  <cols>
    <col min="1" max="1" width="3" style="1" customWidth="1"/>
    <col min="2" max="2" width="26" style="3" customWidth="1"/>
    <col min="3" max="3" width="83.5703125" style="3" customWidth="1"/>
    <col min="4" max="16" width="11" style="2"/>
    <col min="17" max="253" width="11" style="3"/>
    <col min="254" max="254" width="3" style="3" customWidth="1"/>
    <col min="255" max="255" width="38.42578125" style="3" customWidth="1"/>
    <col min="256" max="16384" width="11" style="3"/>
  </cols>
  <sheetData>
    <row r="1" spans="1:16" ht="33.75" customHeight="1" x14ac:dyDescent="0.3">
      <c r="B1" s="340"/>
      <c r="C1" s="340"/>
    </row>
    <row r="2" spans="1:16" s="2" customFormat="1" ht="5.25" customHeight="1" x14ac:dyDescent="0.65">
      <c r="A2" s="1"/>
      <c r="B2" s="4"/>
      <c r="C2" s="4"/>
    </row>
    <row r="3" spans="1:16" ht="6" customHeight="1" x14ac:dyDescent="0.3">
      <c r="A3" s="5"/>
      <c r="B3" s="6"/>
      <c r="C3" s="7"/>
    </row>
    <row r="4" spans="1:16" ht="6" customHeight="1" x14ac:dyDescent="0.3">
      <c r="A4" s="341"/>
      <c r="B4" s="342"/>
      <c r="C4" s="343"/>
      <c r="D4" s="8"/>
    </row>
    <row r="5" spans="1:16" ht="25.5" customHeight="1" x14ac:dyDescent="0.35">
      <c r="A5" s="9"/>
      <c r="B5" s="344" t="s">
        <v>0</v>
      </c>
      <c r="C5" s="344"/>
    </row>
    <row r="6" spans="1:16" ht="6" customHeight="1" x14ac:dyDescent="0.3">
      <c r="A6" s="345"/>
      <c r="B6" s="345"/>
      <c r="C6" s="345"/>
      <c r="D6" s="8"/>
    </row>
    <row r="7" spans="1:16" s="2" customFormat="1" ht="19.5" customHeight="1" x14ac:dyDescent="0.3">
      <c r="A7" s="1"/>
    </row>
    <row r="8" spans="1:16" s="12" customFormat="1" ht="60.75" customHeight="1" x14ac:dyDescent="0.2">
      <c r="A8" s="10">
        <v>1</v>
      </c>
      <c r="B8" s="13" t="s">
        <v>1</v>
      </c>
      <c r="C8" s="15" t="s">
        <v>2</v>
      </c>
      <c r="D8" s="11"/>
      <c r="E8" s="11"/>
      <c r="F8" s="11"/>
      <c r="G8" s="11"/>
      <c r="H8" s="11"/>
      <c r="I8" s="11"/>
      <c r="J8" s="11"/>
      <c r="K8" s="11"/>
      <c r="L8" s="11"/>
      <c r="M8" s="11"/>
      <c r="N8" s="11"/>
      <c r="O8" s="11"/>
      <c r="P8" s="11"/>
    </row>
    <row r="9" spans="1:16" s="12" customFormat="1" ht="24.75" customHeight="1" x14ac:dyDescent="0.2">
      <c r="A9" s="10">
        <v>2</v>
      </c>
      <c r="B9" s="13" t="s">
        <v>3</v>
      </c>
      <c r="C9" s="15" t="s">
        <v>4</v>
      </c>
      <c r="D9" s="11"/>
      <c r="E9" s="11"/>
      <c r="F9" s="11"/>
      <c r="G9" s="11"/>
      <c r="H9" s="11"/>
      <c r="I9" s="11"/>
      <c r="J9" s="11"/>
      <c r="K9" s="11"/>
      <c r="L9" s="11"/>
      <c r="M9" s="11"/>
      <c r="N9" s="11"/>
      <c r="O9" s="11"/>
      <c r="P9" s="11"/>
    </row>
    <row r="10" spans="1:16" s="12" customFormat="1" ht="24.75" customHeight="1" x14ac:dyDescent="0.2">
      <c r="A10" s="10">
        <v>3</v>
      </c>
      <c r="B10" s="13" t="s">
        <v>5</v>
      </c>
      <c r="C10" s="15" t="s">
        <v>6</v>
      </c>
      <c r="D10" s="11"/>
      <c r="E10" s="11"/>
      <c r="F10" s="11"/>
      <c r="G10" s="11"/>
      <c r="H10" s="11"/>
      <c r="I10" s="11"/>
      <c r="J10" s="11"/>
      <c r="K10" s="11"/>
      <c r="L10" s="11"/>
      <c r="M10" s="11"/>
      <c r="N10" s="11"/>
      <c r="O10" s="11"/>
      <c r="P10" s="11"/>
    </row>
    <row r="11" spans="1:16" s="12" customFormat="1" ht="24.75" customHeight="1" x14ac:dyDescent="0.2">
      <c r="A11" s="10">
        <v>4</v>
      </c>
      <c r="B11" s="13" t="s">
        <v>7</v>
      </c>
      <c r="C11" s="15" t="s">
        <v>8</v>
      </c>
      <c r="D11" s="11"/>
      <c r="E11" s="11"/>
      <c r="F11" s="11"/>
      <c r="G11" s="11"/>
      <c r="H11" s="11"/>
      <c r="I11" s="11"/>
      <c r="J11" s="11"/>
      <c r="K11" s="11"/>
      <c r="L11" s="11"/>
      <c r="M11" s="11"/>
      <c r="N11" s="11"/>
      <c r="O11" s="11"/>
      <c r="P11" s="11"/>
    </row>
    <row r="12" spans="1:16" s="12" customFormat="1" ht="24.75" customHeight="1" x14ac:dyDescent="0.2">
      <c r="A12" s="10">
        <v>5</v>
      </c>
      <c r="B12" s="13" t="s">
        <v>9</v>
      </c>
      <c r="C12" s="15" t="s">
        <v>10</v>
      </c>
      <c r="D12" s="11"/>
      <c r="E12" s="11"/>
      <c r="F12" s="11"/>
      <c r="G12" s="11"/>
      <c r="H12" s="11"/>
      <c r="I12" s="11"/>
      <c r="J12" s="11"/>
      <c r="K12" s="11"/>
      <c r="L12" s="11"/>
      <c r="M12" s="11"/>
      <c r="N12" s="11"/>
      <c r="O12" s="11"/>
      <c r="P12" s="11"/>
    </row>
    <row r="13" spans="1:16" s="12" customFormat="1" ht="32.25" customHeight="1" x14ac:dyDescent="0.2">
      <c r="A13" s="10">
        <v>6</v>
      </c>
      <c r="B13" s="13" t="s">
        <v>11</v>
      </c>
      <c r="C13" s="15" t="s">
        <v>12</v>
      </c>
      <c r="D13" s="11"/>
      <c r="E13" s="11"/>
      <c r="F13" s="11"/>
      <c r="G13" s="11"/>
      <c r="H13" s="11"/>
      <c r="I13" s="11"/>
      <c r="J13" s="11"/>
      <c r="K13" s="11"/>
      <c r="L13" s="11"/>
      <c r="M13" s="11"/>
      <c r="N13" s="11"/>
      <c r="O13" s="11"/>
      <c r="P13" s="11"/>
    </row>
    <row r="14" spans="1:16" s="12" customFormat="1" ht="33.75" customHeight="1" x14ac:dyDescent="0.2">
      <c r="A14" s="10">
        <v>7</v>
      </c>
      <c r="B14" s="13" t="s">
        <v>13</v>
      </c>
      <c r="C14" s="15" t="s">
        <v>14</v>
      </c>
      <c r="D14" s="11"/>
      <c r="E14" s="11"/>
      <c r="F14" s="11"/>
      <c r="G14" s="11"/>
      <c r="H14" s="11"/>
      <c r="I14" s="11"/>
      <c r="J14" s="11"/>
      <c r="K14" s="11"/>
      <c r="L14" s="11"/>
      <c r="M14" s="11"/>
      <c r="N14" s="11"/>
      <c r="O14" s="11"/>
      <c r="P14" s="11"/>
    </row>
    <row r="15" spans="1:16" s="12" customFormat="1" ht="65.25" customHeight="1" x14ac:dyDescent="0.2">
      <c r="A15" s="10">
        <v>8</v>
      </c>
      <c r="B15" s="13" t="s">
        <v>15</v>
      </c>
      <c r="C15" s="15" t="s">
        <v>16</v>
      </c>
      <c r="D15" s="11"/>
      <c r="E15" s="11"/>
      <c r="F15" s="11"/>
      <c r="G15" s="11"/>
      <c r="H15" s="11"/>
      <c r="I15" s="11"/>
      <c r="J15" s="11"/>
      <c r="K15" s="11"/>
      <c r="L15" s="11"/>
      <c r="M15" s="11"/>
      <c r="N15" s="11"/>
      <c r="O15" s="11"/>
      <c r="P15" s="11"/>
    </row>
    <row r="16" spans="1:16" s="12" customFormat="1" ht="24.75" customHeight="1" x14ac:dyDescent="0.2">
      <c r="A16" s="10">
        <v>9</v>
      </c>
      <c r="B16" s="13" t="s">
        <v>17</v>
      </c>
      <c r="C16" s="15" t="s">
        <v>18</v>
      </c>
      <c r="D16" s="11"/>
      <c r="E16" s="11"/>
      <c r="F16" s="11"/>
      <c r="G16" s="11"/>
      <c r="H16" s="11"/>
      <c r="I16" s="11"/>
      <c r="J16" s="11"/>
      <c r="K16" s="11"/>
      <c r="L16" s="11"/>
      <c r="M16" s="11"/>
      <c r="N16" s="11"/>
      <c r="O16" s="11"/>
      <c r="P16" s="11"/>
    </row>
    <row r="17" spans="1:16" s="12" customFormat="1" ht="42.75" customHeight="1" x14ac:dyDescent="0.2">
      <c r="A17" s="10">
        <v>10</v>
      </c>
      <c r="B17" s="13" t="s">
        <v>19</v>
      </c>
      <c r="C17" s="15" t="s">
        <v>20</v>
      </c>
      <c r="D17" s="11"/>
      <c r="E17" s="11"/>
      <c r="F17" s="11"/>
      <c r="G17" s="11"/>
      <c r="H17" s="11"/>
      <c r="I17" s="11"/>
      <c r="J17" s="11"/>
      <c r="K17" s="11"/>
      <c r="L17" s="11"/>
      <c r="M17" s="11"/>
      <c r="N17" s="11"/>
      <c r="O17" s="11"/>
      <c r="P17" s="11"/>
    </row>
    <row r="18" spans="1:16" s="12" customFormat="1" ht="135.75" customHeight="1" x14ac:dyDescent="0.2">
      <c r="A18" s="10">
        <v>11</v>
      </c>
      <c r="B18" s="13" t="s">
        <v>21</v>
      </c>
      <c r="C18" s="15" t="s">
        <v>22</v>
      </c>
      <c r="D18" s="11"/>
      <c r="E18" s="11"/>
      <c r="F18" s="11"/>
      <c r="G18" s="11"/>
      <c r="H18" s="11"/>
      <c r="I18" s="11"/>
      <c r="J18" s="11"/>
      <c r="K18" s="11"/>
      <c r="L18" s="11"/>
      <c r="M18" s="11"/>
      <c r="N18" s="11"/>
      <c r="O18" s="11"/>
      <c r="P18" s="11"/>
    </row>
    <row r="19" spans="1:16" s="12" customFormat="1" ht="30.75" customHeight="1" x14ac:dyDescent="0.2">
      <c r="A19" s="10">
        <v>12</v>
      </c>
      <c r="B19" s="13" t="s">
        <v>23</v>
      </c>
      <c r="C19" s="15" t="s">
        <v>24</v>
      </c>
      <c r="D19" s="11"/>
      <c r="E19" s="11"/>
      <c r="F19" s="11"/>
      <c r="G19" s="11"/>
      <c r="H19" s="11"/>
      <c r="I19" s="11"/>
      <c r="J19" s="11"/>
      <c r="K19" s="11"/>
      <c r="L19" s="11"/>
      <c r="M19" s="11"/>
      <c r="N19" s="11"/>
      <c r="O19" s="11"/>
      <c r="P19" s="11"/>
    </row>
    <row r="20" spans="1:16" s="12" customFormat="1" ht="71.25" customHeight="1" x14ac:dyDescent="0.2">
      <c r="A20" s="10">
        <v>13</v>
      </c>
      <c r="B20" s="13" t="s">
        <v>25</v>
      </c>
      <c r="C20" s="15" t="s">
        <v>26</v>
      </c>
      <c r="D20" s="11"/>
      <c r="E20" s="11"/>
      <c r="F20" s="11"/>
      <c r="G20" s="11"/>
      <c r="H20" s="11"/>
      <c r="I20" s="11"/>
      <c r="J20" s="11"/>
      <c r="K20" s="11"/>
      <c r="L20" s="11"/>
      <c r="M20" s="11"/>
      <c r="N20" s="11"/>
      <c r="O20" s="11"/>
      <c r="P20" s="11"/>
    </row>
    <row r="21" spans="1:16" s="11" customFormat="1" ht="21" customHeight="1" x14ac:dyDescent="0.2">
      <c r="A21" s="14"/>
    </row>
    <row r="22" spans="1:16" s="11" customFormat="1" ht="21" customHeight="1" x14ac:dyDescent="0.2">
      <c r="A22" s="14"/>
    </row>
    <row r="23" spans="1:16" s="11" customFormat="1" ht="21" customHeight="1" x14ac:dyDescent="0.2">
      <c r="A23" s="14"/>
    </row>
    <row r="24" spans="1:16" s="11" customFormat="1" ht="21" customHeight="1" x14ac:dyDescent="0.2">
      <c r="A24" s="14"/>
    </row>
    <row r="25" spans="1:16" s="11" customFormat="1" ht="21" customHeight="1" x14ac:dyDescent="0.2">
      <c r="A25" s="14"/>
    </row>
    <row r="26" spans="1:16" s="11" customFormat="1" ht="21" customHeight="1" x14ac:dyDescent="0.2">
      <c r="A26" s="14"/>
    </row>
    <row r="27" spans="1:16" s="11" customFormat="1" ht="21" customHeight="1" x14ac:dyDescent="0.2">
      <c r="A27" s="14"/>
    </row>
    <row r="28" spans="1:16" s="11" customFormat="1" ht="21" customHeight="1" x14ac:dyDescent="0.2">
      <c r="A28" s="14"/>
    </row>
    <row r="29" spans="1:16" s="11" customFormat="1" ht="21" customHeight="1" x14ac:dyDescent="0.2">
      <c r="A29" s="14"/>
    </row>
    <row r="30" spans="1:16" s="11" customFormat="1" ht="21" customHeight="1" x14ac:dyDescent="0.2">
      <c r="A30" s="14"/>
    </row>
    <row r="31" spans="1:16" s="11" customFormat="1" ht="21" customHeight="1" x14ac:dyDescent="0.2">
      <c r="A31" s="14"/>
    </row>
    <row r="32" spans="1:16" s="11" customFormat="1" ht="21" customHeight="1" x14ac:dyDescent="0.2">
      <c r="A32" s="14"/>
    </row>
    <row r="33" spans="1:1" s="11" customFormat="1" ht="21" customHeight="1" x14ac:dyDescent="0.2">
      <c r="A33" s="14"/>
    </row>
    <row r="34" spans="1:1" s="11" customFormat="1" ht="21" customHeight="1" x14ac:dyDescent="0.2">
      <c r="A34" s="14"/>
    </row>
    <row r="35" spans="1:1" s="11" customFormat="1" ht="21" customHeight="1" x14ac:dyDescent="0.2">
      <c r="A35" s="14"/>
    </row>
    <row r="36" spans="1:1" s="11" customFormat="1" ht="21" customHeight="1" x14ac:dyDescent="0.2">
      <c r="A36" s="14"/>
    </row>
    <row r="37" spans="1:1" s="11" customFormat="1" ht="21" customHeight="1" x14ac:dyDescent="0.2">
      <c r="A37" s="14"/>
    </row>
    <row r="38" spans="1:1" s="11" customFormat="1" ht="21" customHeight="1" x14ac:dyDescent="0.2">
      <c r="A38" s="14"/>
    </row>
    <row r="39" spans="1:1" s="11" customFormat="1" ht="21" customHeight="1" x14ac:dyDescent="0.2">
      <c r="A39" s="14"/>
    </row>
    <row r="40" spans="1:1" s="11" customFormat="1" ht="21" customHeight="1" x14ac:dyDescent="0.2">
      <c r="A40" s="14"/>
    </row>
    <row r="41" spans="1:1" s="11" customFormat="1" ht="21" customHeight="1" x14ac:dyDescent="0.2">
      <c r="A41" s="14"/>
    </row>
    <row r="42" spans="1:1" s="11" customFormat="1" ht="21" customHeight="1" x14ac:dyDescent="0.2">
      <c r="A42" s="14"/>
    </row>
    <row r="43" spans="1:1" s="11" customFormat="1" ht="21" customHeight="1" x14ac:dyDescent="0.2">
      <c r="A43" s="14"/>
    </row>
    <row r="44" spans="1:1" s="11" customFormat="1" ht="21" customHeight="1" x14ac:dyDescent="0.2">
      <c r="A44" s="14"/>
    </row>
    <row r="45" spans="1:1" s="11" customFormat="1" ht="21" customHeight="1" x14ac:dyDescent="0.2">
      <c r="A45" s="14"/>
    </row>
    <row r="46" spans="1:1" s="11" customFormat="1" ht="21" customHeight="1" x14ac:dyDescent="0.2">
      <c r="A46" s="14"/>
    </row>
    <row r="47" spans="1:1" s="2" customFormat="1" ht="21" customHeight="1" x14ac:dyDescent="0.3">
      <c r="A47" s="1"/>
    </row>
    <row r="48" spans="1:1" s="2" customFormat="1" ht="21" customHeight="1" x14ac:dyDescent="0.3">
      <c r="A48" s="1"/>
    </row>
    <row r="49" spans="1:1" s="2" customFormat="1" ht="21" customHeight="1" x14ac:dyDescent="0.3">
      <c r="A49" s="1"/>
    </row>
    <row r="50" spans="1:1" s="2" customFormat="1" ht="21" customHeight="1" x14ac:dyDescent="0.3">
      <c r="A50" s="1"/>
    </row>
    <row r="51" spans="1:1" s="2" customFormat="1" ht="21" customHeight="1" x14ac:dyDescent="0.3">
      <c r="A51" s="1"/>
    </row>
    <row r="52" spans="1:1" s="2" customFormat="1" ht="21" customHeight="1" x14ac:dyDescent="0.3">
      <c r="A52" s="1"/>
    </row>
    <row r="53" spans="1:1" s="2" customFormat="1" ht="21" customHeight="1" x14ac:dyDescent="0.3">
      <c r="A53" s="1"/>
    </row>
    <row r="54" spans="1:1" s="2" customFormat="1" ht="21" customHeight="1" x14ac:dyDescent="0.3">
      <c r="A54" s="1"/>
    </row>
    <row r="55" spans="1:1" s="2" customFormat="1" ht="21" customHeight="1" x14ac:dyDescent="0.3">
      <c r="A55" s="1"/>
    </row>
    <row r="56" spans="1:1" s="2" customFormat="1" ht="21" customHeight="1" x14ac:dyDescent="0.3">
      <c r="A56" s="1"/>
    </row>
    <row r="57" spans="1:1" s="2" customFormat="1" ht="21" customHeight="1" x14ac:dyDescent="0.3">
      <c r="A57" s="1"/>
    </row>
    <row r="58" spans="1:1" s="2" customFormat="1" ht="21" customHeight="1" x14ac:dyDescent="0.3">
      <c r="A58" s="1"/>
    </row>
    <row r="59" spans="1:1" s="2" customFormat="1" ht="21" customHeight="1" x14ac:dyDescent="0.3">
      <c r="A59" s="1"/>
    </row>
    <row r="60" spans="1:1" s="2" customFormat="1" ht="21" customHeight="1" x14ac:dyDescent="0.3">
      <c r="A60" s="1"/>
    </row>
    <row r="61" spans="1:1" s="2" customFormat="1" ht="21" customHeight="1" x14ac:dyDescent="0.3">
      <c r="A61" s="1"/>
    </row>
    <row r="62" spans="1:1" s="2" customFormat="1" ht="21" customHeight="1" x14ac:dyDescent="0.3">
      <c r="A62" s="1"/>
    </row>
    <row r="63" spans="1:1" s="2" customFormat="1" ht="21" customHeight="1" x14ac:dyDescent="0.3">
      <c r="A63" s="1"/>
    </row>
    <row r="64" spans="1:1" s="2" customFormat="1" ht="21" customHeight="1" x14ac:dyDescent="0.3">
      <c r="A64" s="1"/>
    </row>
    <row r="65" spans="1:1" s="2" customFormat="1" ht="21" customHeight="1" x14ac:dyDescent="0.3">
      <c r="A65" s="1"/>
    </row>
    <row r="66" spans="1:1" s="2" customFormat="1" ht="21" customHeight="1" x14ac:dyDescent="0.3">
      <c r="A66" s="1"/>
    </row>
    <row r="67" spans="1:1" s="2" customFormat="1" ht="21" customHeight="1" x14ac:dyDescent="0.3">
      <c r="A67" s="1"/>
    </row>
    <row r="68" spans="1:1" s="2" customFormat="1" ht="21" customHeight="1" x14ac:dyDescent="0.3">
      <c r="A68" s="1"/>
    </row>
    <row r="69" spans="1:1" s="2" customFormat="1" ht="21" customHeight="1" x14ac:dyDescent="0.3">
      <c r="A69" s="1"/>
    </row>
    <row r="70" spans="1:1" s="2" customFormat="1" ht="21" customHeight="1" x14ac:dyDescent="0.3">
      <c r="A70" s="1"/>
    </row>
    <row r="71" spans="1:1" s="2" customFormat="1" ht="21" customHeight="1" x14ac:dyDescent="0.3">
      <c r="A71" s="1"/>
    </row>
    <row r="72" spans="1:1" s="2" customFormat="1" ht="21" customHeight="1" x14ac:dyDescent="0.3">
      <c r="A72" s="1"/>
    </row>
    <row r="73" spans="1:1" s="2" customFormat="1" ht="21" customHeight="1" x14ac:dyDescent="0.3">
      <c r="A73" s="1"/>
    </row>
    <row r="74" spans="1:1" s="2" customFormat="1" ht="21" customHeight="1" x14ac:dyDescent="0.3">
      <c r="A74" s="1"/>
    </row>
    <row r="75" spans="1:1" s="2" customFormat="1" ht="21" customHeight="1" x14ac:dyDescent="0.3">
      <c r="A75" s="1"/>
    </row>
    <row r="76" spans="1:1" s="2" customFormat="1" ht="21" customHeight="1" x14ac:dyDescent="0.3">
      <c r="A76" s="1"/>
    </row>
    <row r="77" spans="1:1" s="2" customFormat="1" ht="21" customHeight="1" x14ac:dyDescent="0.3">
      <c r="A77" s="1"/>
    </row>
    <row r="78" spans="1:1" s="2" customFormat="1" ht="21" customHeight="1" x14ac:dyDescent="0.3">
      <c r="A78" s="1"/>
    </row>
    <row r="79" spans="1:1" s="2" customFormat="1" ht="21" customHeight="1" x14ac:dyDescent="0.3">
      <c r="A79" s="1"/>
    </row>
    <row r="80" spans="1:1" s="2" customFormat="1" ht="21" customHeight="1" x14ac:dyDescent="0.3">
      <c r="A80" s="1"/>
    </row>
    <row r="81" spans="1:1" s="2" customFormat="1" ht="21" customHeight="1" x14ac:dyDescent="0.3">
      <c r="A81" s="1"/>
    </row>
    <row r="82" spans="1:1" s="2" customFormat="1" ht="21" customHeight="1" x14ac:dyDescent="0.3">
      <c r="A82" s="1"/>
    </row>
    <row r="83" spans="1:1" s="2" customFormat="1" ht="21" customHeight="1" x14ac:dyDescent="0.3">
      <c r="A83" s="1"/>
    </row>
    <row r="84" spans="1:1" s="2" customFormat="1" ht="21" customHeight="1" x14ac:dyDescent="0.3">
      <c r="A84" s="1"/>
    </row>
    <row r="85" spans="1:1" s="2" customFormat="1" ht="21" customHeight="1" x14ac:dyDescent="0.3">
      <c r="A85" s="1"/>
    </row>
    <row r="86" spans="1:1" s="2" customFormat="1" ht="21" customHeight="1" x14ac:dyDescent="0.3">
      <c r="A86" s="1"/>
    </row>
    <row r="87" spans="1:1" s="2" customFormat="1" ht="21" customHeight="1" x14ac:dyDescent="0.3">
      <c r="A87" s="1"/>
    </row>
    <row r="88" spans="1:1" s="2" customFormat="1" ht="21" customHeight="1" x14ac:dyDescent="0.3">
      <c r="A88" s="1"/>
    </row>
    <row r="89" spans="1:1" s="2" customFormat="1" ht="21" customHeight="1" x14ac:dyDescent="0.3">
      <c r="A89" s="1"/>
    </row>
    <row r="90" spans="1:1" s="2" customFormat="1" ht="21" customHeight="1" x14ac:dyDescent="0.3">
      <c r="A90" s="1"/>
    </row>
    <row r="91" spans="1:1" s="2" customFormat="1" ht="21" customHeight="1" x14ac:dyDescent="0.3">
      <c r="A91" s="1"/>
    </row>
    <row r="92" spans="1:1" s="2" customFormat="1" ht="21" customHeight="1" x14ac:dyDescent="0.3">
      <c r="A92" s="1"/>
    </row>
    <row r="93" spans="1:1" s="2" customFormat="1" ht="21" customHeight="1" x14ac:dyDescent="0.3">
      <c r="A93" s="1"/>
    </row>
    <row r="94" spans="1:1" s="2" customFormat="1" ht="21" customHeight="1" x14ac:dyDescent="0.3">
      <c r="A94" s="1"/>
    </row>
    <row r="95" spans="1:1" s="2" customFormat="1" ht="21" customHeight="1" x14ac:dyDescent="0.3">
      <c r="A95" s="1"/>
    </row>
    <row r="96" spans="1:1" s="2" customFormat="1" ht="21" customHeight="1" x14ac:dyDescent="0.3">
      <c r="A96" s="1"/>
    </row>
    <row r="97" spans="1:1" s="2" customFormat="1" ht="21" customHeight="1" x14ac:dyDescent="0.3">
      <c r="A97" s="1"/>
    </row>
    <row r="98" spans="1:1" s="2" customFormat="1" ht="21" customHeight="1" x14ac:dyDescent="0.3">
      <c r="A98" s="1"/>
    </row>
    <row r="99" spans="1:1" s="2" customFormat="1" ht="21" customHeight="1" x14ac:dyDescent="0.3">
      <c r="A99" s="1"/>
    </row>
    <row r="100" spans="1:1" s="2" customFormat="1" ht="21" customHeight="1" x14ac:dyDescent="0.3">
      <c r="A100" s="1"/>
    </row>
    <row r="101" spans="1:1" s="2" customFormat="1" ht="21" customHeight="1" x14ac:dyDescent="0.3">
      <c r="A101" s="1"/>
    </row>
    <row r="102" spans="1:1" s="2" customFormat="1" ht="21" customHeight="1" x14ac:dyDescent="0.3">
      <c r="A102" s="1"/>
    </row>
    <row r="103" spans="1:1" s="2" customFormat="1" ht="21" customHeight="1" x14ac:dyDescent="0.3">
      <c r="A103" s="1"/>
    </row>
    <row r="104" spans="1:1" s="2" customFormat="1" ht="21" customHeight="1" x14ac:dyDescent="0.3">
      <c r="A104" s="1"/>
    </row>
    <row r="105" spans="1:1" s="2" customFormat="1" ht="21" customHeight="1" x14ac:dyDescent="0.3">
      <c r="A105" s="1"/>
    </row>
    <row r="106" spans="1:1" s="2" customFormat="1" ht="21" customHeight="1" x14ac:dyDescent="0.3">
      <c r="A106" s="1"/>
    </row>
    <row r="107" spans="1:1" s="2" customFormat="1" ht="21" customHeight="1" x14ac:dyDescent="0.3">
      <c r="A107" s="1"/>
    </row>
    <row r="108" spans="1:1" s="2" customFormat="1" ht="21" customHeight="1" x14ac:dyDescent="0.3">
      <c r="A108" s="1"/>
    </row>
    <row r="109" spans="1:1" s="2" customFormat="1" ht="21" customHeight="1" x14ac:dyDescent="0.3">
      <c r="A109" s="1"/>
    </row>
    <row r="110" spans="1:1" s="2" customFormat="1" ht="21" customHeight="1" x14ac:dyDescent="0.3">
      <c r="A110" s="1"/>
    </row>
    <row r="111" spans="1:1" s="2" customFormat="1" ht="21" customHeight="1" x14ac:dyDescent="0.3">
      <c r="A111" s="1"/>
    </row>
    <row r="112" spans="1:1" s="2" customFormat="1" ht="21" customHeight="1" x14ac:dyDescent="0.3">
      <c r="A112" s="1"/>
    </row>
    <row r="113" spans="1:1" s="2" customFormat="1" ht="21" customHeight="1" x14ac:dyDescent="0.3">
      <c r="A113" s="1"/>
    </row>
    <row r="114" spans="1:1" s="2" customFormat="1" ht="21" customHeight="1" x14ac:dyDescent="0.3">
      <c r="A114" s="1"/>
    </row>
    <row r="115" spans="1:1" s="2" customFormat="1" ht="21" customHeight="1" x14ac:dyDescent="0.3">
      <c r="A115" s="1"/>
    </row>
    <row r="116" spans="1:1" s="2" customFormat="1" ht="21" customHeight="1" x14ac:dyDescent="0.3">
      <c r="A116" s="1"/>
    </row>
    <row r="117" spans="1:1" s="2" customFormat="1" ht="21" customHeight="1" x14ac:dyDescent="0.3">
      <c r="A117" s="1"/>
    </row>
    <row r="118" spans="1:1" s="2" customFormat="1" ht="21" customHeight="1" x14ac:dyDescent="0.3">
      <c r="A118" s="1"/>
    </row>
    <row r="119" spans="1:1" s="2" customFormat="1" ht="21" customHeight="1" x14ac:dyDescent="0.3">
      <c r="A119" s="1"/>
    </row>
    <row r="120" spans="1:1" s="2" customFormat="1" ht="21" customHeight="1" x14ac:dyDescent="0.3">
      <c r="A120" s="1"/>
    </row>
    <row r="121" spans="1:1" s="2" customFormat="1" ht="21" customHeight="1" x14ac:dyDescent="0.3">
      <c r="A121" s="1"/>
    </row>
    <row r="122" spans="1:1" s="2" customFormat="1" ht="21" customHeight="1" x14ac:dyDescent="0.3">
      <c r="A122" s="1"/>
    </row>
    <row r="123" spans="1:1" s="2" customFormat="1" ht="21" customHeight="1" x14ac:dyDescent="0.3">
      <c r="A123" s="1"/>
    </row>
    <row r="124" spans="1:1" s="2" customFormat="1" ht="21" customHeight="1" x14ac:dyDescent="0.3">
      <c r="A124" s="1"/>
    </row>
    <row r="125" spans="1:1" s="2" customFormat="1" ht="21" customHeight="1" x14ac:dyDescent="0.3">
      <c r="A125" s="1"/>
    </row>
    <row r="126" spans="1:1" s="2" customFormat="1" ht="21" customHeight="1" x14ac:dyDescent="0.3">
      <c r="A126" s="1"/>
    </row>
    <row r="127" spans="1:1" s="2" customFormat="1" ht="21" customHeight="1" x14ac:dyDescent="0.3">
      <c r="A127" s="1"/>
    </row>
    <row r="128" spans="1:1" s="2" customFormat="1" ht="21" customHeight="1" x14ac:dyDescent="0.3">
      <c r="A128" s="1"/>
    </row>
    <row r="129" spans="1:1" s="2" customFormat="1" ht="21" customHeight="1" x14ac:dyDescent="0.3">
      <c r="A129" s="1"/>
    </row>
    <row r="130" spans="1:1" s="2" customFormat="1" ht="21" customHeight="1" x14ac:dyDescent="0.3">
      <c r="A130" s="1"/>
    </row>
    <row r="131" spans="1:1" s="2" customFormat="1" ht="21" customHeight="1" x14ac:dyDescent="0.3">
      <c r="A131" s="1"/>
    </row>
    <row r="132" spans="1:1" s="2" customFormat="1" ht="21" customHeight="1" x14ac:dyDescent="0.3">
      <c r="A132" s="1"/>
    </row>
    <row r="133" spans="1:1" s="2" customFormat="1" ht="21" customHeight="1" x14ac:dyDescent="0.3">
      <c r="A133" s="1"/>
    </row>
    <row r="134" spans="1:1" s="2" customFormat="1" ht="21" customHeight="1" x14ac:dyDescent="0.3">
      <c r="A134" s="1"/>
    </row>
    <row r="135" spans="1:1" s="2" customFormat="1" ht="21" customHeight="1" x14ac:dyDescent="0.3">
      <c r="A135" s="1"/>
    </row>
    <row r="136" spans="1:1" s="2" customFormat="1" ht="21" customHeight="1" x14ac:dyDescent="0.3">
      <c r="A136" s="1"/>
    </row>
    <row r="137" spans="1:1" s="2" customFormat="1" ht="21" customHeight="1" x14ac:dyDescent="0.3">
      <c r="A137" s="1"/>
    </row>
    <row r="138" spans="1:1" s="2" customFormat="1" ht="21" customHeight="1" x14ac:dyDescent="0.3">
      <c r="A138" s="1"/>
    </row>
    <row r="139" spans="1:1" s="2" customFormat="1" ht="21" customHeight="1" x14ac:dyDescent="0.3">
      <c r="A139" s="1"/>
    </row>
    <row r="140" spans="1:1" s="2" customFormat="1" ht="21" customHeight="1" x14ac:dyDescent="0.3">
      <c r="A140" s="1"/>
    </row>
    <row r="141" spans="1:1" s="2" customFormat="1" ht="21" customHeight="1" x14ac:dyDescent="0.3">
      <c r="A141" s="1"/>
    </row>
    <row r="142" spans="1:1" s="2" customFormat="1" ht="21" customHeight="1" x14ac:dyDescent="0.3">
      <c r="A142" s="1"/>
    </row>
    <row r="143" spans="1:1" s="2" customFormat="1" ht="21" customHeight="1" x14ac:dyDescent="0.3">
      <c r="A143" s="1"/>
    </row>
    <row r="144" spans="1:1" s="2" customFormat="1" ht="21" customHeight="1" x14ac:dyDescent="0.3">
      <c r="A144" s="1"/>
    </row>
    <row r="145" spans="1:1" s="2" customFormat="1" ht="21" customHeight="1" x14ac:dyDescent="0.3">
      <c r="A145" s="1"/>
    </row>
    <row r="146" spans="1:1" s="2" customFormat="1" ht="21" customHeight="1" x14ac:dyDescent="0.3">
      <c r="A146" s="1"/>
    </row>
    <row r="147" spans="1:1" s="2" customFormat="1" ht="21" customHeight="1" x14ac:dyDescent="0.3">
      <c r="A147" s="1"/>
    </row>
    <row r="148" spans="1:1" s="2" customFormat="1" ht="21" customHeight="1" x14ac:dyDescent="0.3">
      <c r="A148" s="1"/>
    </row>
    <row r="149" spans="1:1" s="2" customFormat="1" ht="21" customHeight="1" x14ac:dyDescent="0.3">
      <c r="A149" s="1"/>
    </row>
    <row r="150" spans="1:1" s="2" customFormat="1" ht="21" customHeight="1" x14ac:dyDescent="0.3">
      <c r="A150" s="1"/>
    </row>
    <row r="151" spans="1:1" s="2" customFormat="1" ht="21" customHeight="1" x14ac:dyDescent="0.3">
      <c r="A151" s="1"/>
    </row>
    <row r="152" spans="1:1" s="2" customFormat="1" ht="21" customHeight="1" x14ac:dyDescent="0.3">
      <c r="A152" s="1"/>
    </row>
    <row r="153" spans="1:1" s="2" customFormat="1" ht="21" customHeight="1" x14ac:dyDescent="0.3">
      <c r="A153" s="1"/>
    </row>
    <row r="154" spans="1:1" s="2" customFormat="1" ht="21" customHeight="1" x14ac:dyDescent="0.3">
      <c r="A154" s="1"/>
    </row>
    <row r="155" spans="1:1" s="2" customFormat="1" ht="21" customHeight="1" x14ac:dyDescent="0.3">
      <c r="A155" s="1"/>
    </row>
    <row r="156" spans="1:1" s="2" customFormat="1" ht="21" customHeight="1" x14ac:dyDescent="0.3">
      <c r="A156" s="1"/>
    </row>
    <row r="157" spans="1:1" s="2" customFormat="1" ht="21" customHeight="1" x14ac:dyDescent="0.3">
      <c r="A157" s="1"/>
    </row>
    <row r="158" spans="1:1" s="2" customFormat="1" ht="21" customHeight="1" x14ac:dyDescent="0.3">
      <c r="A158" s="1"/>
    </row>
    <row r="159" spans="1:1" s="2" customFormat="1" ht="21" customHeight="1" x14ac:dyDescent="0.3">
      <c r="A159" s="1"/>
    </row>
    <row r="160" spans="1:1" s="2" customFormat="1" ht="21" customHeight="1" x14ac:dyDescent="0.3">
      <c r="A160" s="1"/>
    </row>
    <row r="161" spans="1:1" s="2" customFormat="1" ht="21" customHeight="1" x14ac:dyDescent="0.3">
      <c r="A161" s="1"/>
    </row>
    <row r="162" spans="1:1" s="2" customFormat="1" ht="21" customHeight="1" x14ac:dyDescent="0.3">
      <c r="A162" s="1"/>
    </row>
    <row r="163" spans="1:1" s="2" customFormat="1" ht="21" customHeight="1" x14ac:dyDescent="0.3">
      <c r="A163" s="1"/>
    </row>
    <row r="164" spans="1:1" s="2" customFormat="1" ht="21" customHeight="1" x14ac:dyDescent="0.3">
      <c r="A164" s="1"/>
    </row>
    <row r="165" spans="1:1" s="2" customFormat="1" ht="21" customHeight="1" x14ac:dyDescent="0.3">
      <c r="A165" s="1"/>
    </row>
    <row r="166" spans="1:1" s="2" customFormat="1" ht="21" customHeight="1" x14ac:dyDescent="0.3">
      <c r="A166" s="1"/>
    </row>
    <row r="167" spans="1:1" s="2" customFormat="1" ht="21" customHeight="1" x14ac:dyDescent="0.3">
      <c r="A167" s="1"/>
    </row>
    <row r="168" spans="1:1" s="2" customFormat="1" ht="21" customHeight="1" x14ac:dyDescent="0.3">
      <c r="A168" s="1"/>
    </row>
    <row r="169" spans="1:1" s="2" customFormat="1" ht="21" customHeight="1" x14ac:dyDescent="0.3">
      <c r="A169" s="1"/>
    </row>
    <row r="170" spans="1:1" s="2" customFormat="1" ht="21" customHeight="1" x14ac:dyDescent="0.3">
      <c r="A170" s="1"/>
    </row>
    <row r="171" spans="1:1" s="2" customFormat="1" ht="21" customHeight="1" x14ac:dyDescent="0.3">
      <c r="A171" s="1"/>
    </row>
    <row r="172" spans="1:1" s="2" customFormat="1" ht="21" customHeight="1" x14ac:dyDescent="0.3">
      <c r="A172" s="1"/>
    </row>
    <row r="173" spans="1:1" s="2" customFormat="1" ht="21" customHeight="1" x14ac:dyDescent="0.3">
      <c r="A173" s="1"/>
    </row>
    <row r="174" spans="1:1" s="2" customFormat="1" ht="21" customHeight="1" x14ac:dyDescent="0.3">
      <c r="A174" s="1"/>
    </row>
    <row r="175" spans="1:1" s="2" customFormat="1" ht="21" customHeight="1" x14ac:dyDescent="0.3">
      <c r="A175" s="1"/>
    </row>
    <row r="176" spans="1:1" s="2" customFormat="1" ht="21" customHeight="1" x14ac:dyDescent="0.3">
      <c r="A176" s="1"/>
    </row>
    <row r="177" spans="1:1" s="2" customFormat="1" ht="21" customHeight="1" x14ac:dyDescent="0.3">
      <c r="A177" s="1"/>
    </row>
    <row r="178" spans="1:1" s="2" customFormat="1" ht="21" customHeight="1" x14ac:dyDescent="0.3">
      <c r="A178" s="1"/>
    </row>
    <row r="179" spans="1:1" s="2" customFormat="1" ht="21" customHeight="1" x14ac:dyDescent="0.3">
      <c r="A179" s="1"/>
    </row>
    <row r="180" spans="1:1" s="2" customFormat="1" ht="21" customHeight="1" x14ac:dyDescent="0.3">
      <c r="A180" s="1"/>
    </row>
    <row r="181" spans="1:1" s="2" customFormat="1" ht="21" customHeight="1" x14ac:dyDescent="0.3">
      <c r="A181" s="1"/>
    </row>
    <row r="182" spans="1:1" s="2" customFormat="1" ht="21" customHeight="1" x14ac:dyDescent="0.3">
      <c r="A182" s="1"/>
    </row>
    <row r="183" spans="1:1" s="2" customFormat="1" ht="21" customHeight="1" x14ac:dyDescent="0.3">
      <c r="A183" s="1"/>
    </row>
    <row r="184" spans="1:1" s="2" customFormat="1" ht="21" customHeight="1" x14ac:dyDescent="0.3">
      <c r="A184" s="1"/>
    </row>
    <row r="185" spans="1:1" s="2" customFormat="1" ht="21" customHeight="1" x14ac:dyDescent="0.3">
      <c r="A185" s="1"/>
    </row>
    <row r="186" spans="1:1" s="2" customFormat="1" ht="21" customHeight="1" x14ac:dyDescent="0.3">
      <c r="A186" s="1"/>
    </row>
    <row r="187" spans="1:1" s="2" customFormat="1" ht="21" customHeight="1" x14ac:dyDescent="0.3">
      <c r="A187" s="1"/>
    </row>
    <row r="188" spans="1:1" s="2" customFormat="1" ht="21" customHeight="1" x14ac:dyDescent="0.3">
      <c r="A188" s="1"/>
    </row>
    <row r="189" spans="1:1" s="2" customFormat="1" ht="21" customHeight="1" x14ac:dyDescent="0.3">
      <c r="A189" s="1"/>
    </row>
    <row r="190" spans="1:1" s="2" customFormat="1" ht="21" customHeight="1" x14ac:dyDescent="0.3">
      <c r="A190" s="1"/>
    </row>
    <row r="191" spans="1:1" s="2" customFormat="1" ht="21" customHeight="1" x14ac:dyDescent="0.3">
      <c r="A191" s="1"/>
    </row>
    <row r="192" spans="1:1" s="2" customFormat="1" ht="21" customHeight="1" x14ac:dyDescent="0.3">
      <c r="A192" s="1"/>
    </row>
    <row r="193" spans="1:1" s="2" customFormat="1" ht="21" customHeight="1" x14ac:dyDescent="0.3">
      <c r="A193" s="1"/>
    </row>
    <row r="194" spans="1:1" s="2" customFormat="1" ht="21" customHeight="1" x14ac:dyDescent="0.3">
      <c r="A194" s="1"/>
    </row>
    <row r="195" spans="1:1" s="2" customFormat="1" ht="21" customHeight="1" x14ac:dyDescent="0.3">
      <c r="A195" s="1"/>
    </row>
    <row r="196" spans="1:1" s="2" customFormat="1" ht="21" customHeight="1" x14ac:dyDescent="0.3">
      <c r="A196" s="1"/>
    </row>
    <row r="197" spans="1:1" s="2" customFormat="1" ht="21" customHeight="1" x14ac:dyDescent="0.3">
      <c r="A197" s="1"/>
    </row>
    <row r="198" spans="1:1" s="2" customFormat="1" ht="21" customHeight="1" x14ac:dyDescent="0.3">
      <c r="A198" s="1"/>
    </row>
    <row r="199" spans="1:1" s="2" customFormat="1" ht="21" customHeight="1" x14ac:dyDescent="0.3">
      <c r="A199" s="1"/>
    </row>
    <row r="200" spans="1:1" s="2" customFormat="1" ht="21" customHeight="1" x14ac:dyDescent="0.3">
      <c r="A200" s="1"/>
    </row>
    <row r="201" spans="1:1" s="2" customFormat="1" ht="21" customHeight="1" x14ac:dyDescent="0.3">
      <c r="A201" s="1"/>
    </row>
    <row r="202" spans="1:1" s="2" customFormat="1" ht="21" customHeight="1" x14ac:dyDescent="0.3">
      <c r="A202" s="1"/>
    </row>
    <row r="203" spans="1:1" s="2" customFormat="1" ht="21" customHeight="1" x14ac:dyDescent="0.3">
      <c r="A203" s="1"/>
    </row>
    <row r="204" spans="1:1" s="2" customFormat="1" ht="21" customHeight="1" x14ac:dyDescent="0.3">
      <c r="A204" s="1"/>
    </row>
    <row r="205" spans="1:1" s="2" customFormat="1" ht="21" customHeight="1" x14ac:dyDescent="0.3">
      <c r="A205" s="1"/>
    </row>
    <row r="206" spans="1:1" s="2" customFormat="1" ht="21" customHeight="1" x14ac:dyDescent="0.3">
      <c r="A206" s="1"/>
    </row>
    <row r="207" spans="1:1" s="2" customFormat="1" ht="21" customHeight="1" x14ac:dyDescent="0.3">
      <c r="A207" s="1"/>
    </row>
    <row r="208" spans="1:1" s="2" customFormat="1" ht="21" customHeight="1" x14ac:dyDescent="0.3">
      <c r="A208" s="1"/>
    </row>
    <row r="209" spans="1:1" s="2" customFormat="1" ht="21" customHeight="1" x14ac:dyDescent="0.3">
      <c r="A209" s="1"/>
    </row>
    <row r="210" spans="1:1" s="2" customFormat="1" ht="21" customHeight="1" x14ac:dyDescent="0.3">
      <c r="A210" s="1"/>
    </row>
    <row r="211" spans="1:1" s="2" customFormat="1" ht="21" customHeight="1" x14ac:dyDescent="0.3">
      <c r="A211" s="1"/>
    </row>
    <row r="212" spans="1:1" s="2" customFormat="1" ht="21" customHeight="1" x14ac:dyDescent="0.3">
      <c r="A212" s="1"/>
    </row>
    <row r="213" spans="1:1" s="2" customFormat="1" ht="21" customHeight="1" x14ac:dyDescent="0.3">
      <c r="A213" s="1"/>
    </row>
    <row r="214" spans="1:1" s="2" customFormat="1" ht="21" customHeight="1" x14ac:dyDescent="0.3">
      <c r="A214" s="1"/>
    </row>
    <row r="215" spans="1:1" s="2" customFormat="1" ht="21" customHeight="1" x14ac:dyDescent="0.3">
      <c r="A215" s="1"/>
    </row>
    <row r="216" spans="1:1" s="2" customFormat="1" ht="21" customHeight="1" x14ac:dyDescent="0.3">
      <c r="A216" s="1"/>
    </row>
    <row r="217" spans="1:1" s="2" customFormat="1" ht="21" customHeight="1" x14ac:dyDescent="0.3">
      <c r="A217" s="1"/>
    </row>
    <row r="218" spans="1:1" s="2" customFormat="1" ht="21" customHeight="1" x14ac:dyDescent="0.3">
      <c r="A218" s="1"/>
    </row>
    <row r="219" spans="1:1" s="2" customFormat="1" ht="21" customHeight="1" x14ac:dyDescent="0.3">
      <c r="A219" s="1"/>
    </row>
    <row r="220" spans="1:1" s="2" customFormat="1" ht="21" customHeight="1" x14ac:dyDescent="0.3">
      <c r="A220" s="1"/>
    </row>
    <row r="221" spans="1:1" s="2" customFormat="1" ht="21" customHeight="1" x14ac:dyDescent="0.3">
      <c r="A221" s="1"/>
    </row>
    <row r="222" spans="1:1" s="2" customFormat="1" ht="21" customHeight="1" x14ac:dyDescent="0.3">
      <c r="A222" s="1"/>
    </row>
    <row r="223" spans="1:1" s="2" customFormat="1" ht="21" customHeight="1" x14ac:dyDescent="0.3">
      <c r="A223" s="1"/>
    </row>
    <row r="224" spans="1:1" s="2" customFormat="1" ht="21" customHeight="1" x14ac:dyDescent="0.3">
      <c r="A224" s="1"/>
    </row>
    <row r="225" spans="1:1" s="2" customFormat="1" ht="21" customHeight="1" x14ac:dyDescent="0.3">
      <c r="A225" s="1"/>
    </row>
    <row r="226" spans="1:1" s="2" customFormat="1" ht="21" customHeight="1" x14ac:dyDescent="0.3">
      <c r="A226" s="1"/>
    </row>
    <row r="227" spans="1:1" s="2" customFormat="1" ht="21" customHeight="1" x14ac:dyDescent="0.3">
      <c r="A227" s="1"/>
    </row>
    <row r="228" spans="1:1" s="2" customFormat="1" ht="21" customHeight="1" x14ac:dyDescent="0.3">
      <c r="A228" s="1"/>
    </row>
    <row r="229" spans="1:1" s="2" customFormat="1" ht="21" customHeight="1" x14ac:dyDescent="0.3">
      <c r="A229" s="1"/>
    </row>
    <row r="230" spans="1:1" s="2" customFormat="1" ht="21" customHeight="1" x14ac:dyDescent="0.3">
      <c r="A230" s="1"/>
    </row>
    <row r="231" spans="1:1" s="2" customFormat="1" ht="21" customHeight="1" x14ac:dyDescent="0.3">
      <c r="A231" s="1"/>
    </row>
    <row r="232" spans="1:1" s="2" customFormat="1" ht="21" customHeight="1" x14ac:dyDescent="0.3">
      <c r="A232" s="1"/>
    </row>
    <row r="233" spans="1:1" s="2" customFormat="1" ht="21" customHeight="1" x14ac:dyDescent="0.3">
      <c r="A233" s="1"/>
    </row>
    <row r="234" spans="1:1" s="2" customFormat="1" ht="21" customHeight="1" x14ac:dyDescent="0.3">
      <c r="A234" s="1"/>
    </row>
    <row r="235" spans="1:1" s="2" customFormat="1" ht="21" customHeight="1" x14ac:dyDescent="0.3">
      <c r="A235" s="1"/>
    </row>
    <row r="236" spans="1:1" s="2" customFormat="1" ht="21" customHeight="1" x14ac:dyDescent="0.3">
      <c r="A236" s="1"/>
    </row>
    <row r="237" spans="1:1" s="2" customFormat="1" ht="21" customHeight="1" x14ac:dyDescent="0.3">
      <c r="A237" s="1"/>
    </row>
    <row r="238" spans="1:1" s="2" customFormat="1" ht="21" customHeight="1" x14ac:dyDescent="0.3">
      <c r="A238" s="1"/>
    </row>
    <row r="239" spans="1:1" s="2" customFormat="1" ht="21" customHeight="1" x14ac:dyDescent="0.3">
      <c r="A239" s="1"/>
    </row>
    <row r="240" spans="1:1" s="2" customFormat="1" ht="21" customHeight="1" x14ac:dyDescent="0.3">
      <c r="A240" s="1"/>
    </row>
    <row r="241" spans="1:1" s="2" customFormat="1" ht="21" customHeight="1" x14ac:dyDescent="0.3">
      <c r="A241" s="1"/>
    </row>
    <row r="242" spans="1:1" s="2" customFormat="1" ht="21" customHeight="1" x14ac:dyDescent="0.3">
      <c r="A242" s="1"/>
    </row>
    <row r="243" spans="1:1" s="2" customFormat="1" ht="21" customHeight="1" x14ac:dyDescent="0.3">
      <c r="A243" s="1"/>
    </row>
    <row r="244" spans="1:1" s="2" customFormat="1" ht="21" customHeight="1" x14ac:dyDescent="0.3">
      <c r="A244" s="1"/>
    </row>
    <row r="245" spans="1:1" s="2" customFormat="1" ht="21" customHeight="1" x14ac:dyDescent="0.3">
      <c r="A245" s="1"/>
    </row>
    <row r="246" spans="1:1" s="2" customFormat="1" ht="21" customHeight="1" x14ac:dyDescent="0.3">
      <c r="A246" s="1"/>
    </row>
    <row r="247" spans="1:1" s="2" customFormat="1" ht="21" customHeight="1" x14ac:dyDescent="0.3">
      <c r="A247" s="1"/>
    </row>
    <row r="248" spans="1:1" s="2" customFormat="1" ht="21" customHeight="1" x14ac:dyDescent="0.3">
      <c r="A248" s="1"/>
    </row>
    <row r="249" spans="1:1" s="2" customFormat="1" ht="21" customHeight="1" x14ac:dyDescent="0.3">
      <c r="A249" s="1"/>
    </row>
    <row r="250" spans="1:1" s="2" customFormat="1" ht="21" customHeight="1" x14ac:dyDescent="0.3">
      <c r="A250" s="1"/>
    </row>
    <row r="251" spans="1:1" s="2" customFormat="1" ht="21" customHeight="1" x14ac:dyDescent="0.3">
      <c r="A251" s="1"/>
    </row>
    <row r="252" spans="1:1" s="2" customFormat="1" ht="21" customHeight="1" x14ac:dyDescent="0.3">
      <c r="A252" s="1"/>
    </row>
    <row r="253" spans="1:1" s="2" customFormat="1" ht="21" customHeight="1" x14ac:dyDescent="0.3">
      <c r="A253" s="1"/>
    </row>
    <row r="254" spans="1:1" s="2" customFormat="1" ht="21" customHeight="1" x14ac:dyDescent="0.3">
      <c r="A254" s="1"/>
    </row>
    <row r="255" spans="1:1" s="2" customFormat="1" ht="21" customHeight="1" x14ac:dyDescent="0.3">
      <c r="A255" s="1"/>
    </row>
    <row r="256" spans="1:1" s="2" customFormat="1" ht="21" customHeight="1" x14ac:dyDescent="0.3">
      <c r="A256" s="1"/>
    </row>
    <row r="257" spans="1:1" s="2" customFormat="1" ht="21" customHeight="1" x14ac:dyDescent="0.3">
      <c r="A257" s="1"/>
    </row>
    <row r="258" spans="1:1" s="2" customFormat="1" ht="21" customHeight="1" x14ac:dyDescent="0.3">
      <c r="A258" s="1"/>
    </row>
    <row r="259" spans="1:1" s="2" customFormat="1" ht="21" customHeight="1" x14ac:dyDescent="0.3">
      <c r="A259" s="1"/>
    </row>
    <row r="260" spans="1:1" s="2" customFormat="1" ht="21" customHeight="1" x14ac:dyDescent="0.3">
      <c r="A260" s="1"/>
    </row>
    <row r="261" spans="1:1" s="2" customFormat="1" ht="21" customHeight="1" x14ac:dyDescent="0.3">
      <c r="A261" s="1"/>
    </row>
    <row r="262" spans="1:1" s="2" customFormat="1" ht="21" customHeight="1" x14ac:dyDescent="0.3">
      <c r="A262" s="1"/>
    </row>
    <row r="263" spans="1:1" s="2" customFormat="1" ht="21" customHeight="1" x14ac:dyDescent="0.3">
      <c r="A263" s="1"/>
    </row>
    <row r="264" spans="1:1" s="2" customFormat="1" ht="21" customHeight="1" x14ac:dyDescent="0.3">
      <c r="A264" s="1"/>
    </row>
    <row r="265" spans="1:1" s="2" customFormat="1" ht="21" customHeight="1" x14ac:dyDescent="0.3">
      <c r="A265" s="1"/>
    </row>
    <row r="266" spans="1:1" s="2" customFormat="1" ht="21" customHeight="1" x14ac:dyDescent="0.3">
      <c r="A266" s="1"/>
    </row>
    <row r="267" spans="1:1" s="2" customFormat="1" ht="21" customHeight="1" x14ac:dyDescent="0.3">
      <c r="A267" s="1"/>
    </row>
    <row r="268" spans="1:1" s="2" customFormat="1" ht="21" customHeight="1" x14ac:dyDescent="0.3">
      <c r="A268" s="1"/>
    </row>
    <row r="269" spans="1:1" s="2" customFormat="1" ht="21" customHeight="1" x14ac:dyDescent="0.3">
      <c r="A269" s="1"/>
    </row>
    <row r="270" spans="1:1" s="2" customFormat="1" ht="21" customHeight="1" x14ac:dyDescent="0.3">
      <c r="A270" s="1"/>
    </row>
    <row r="271" spans="1:1" s="2" customFormat="1" ht="21" customHeight="1" x14ac:dyDescent="0.3">
      <c r="A271" s="1"/>
    </row>
    <row r="272" spans="1:1" s="2" customFormat="1" ht="21" customHeight="1" x14ac:dyDescent="0.3">
      <c r="A272" s="1"/>
    </row>
    <row r="273" spans="1:1" s="2" customFormat="1" ht="21" customHeight="1" x14ac:dyDescent="0.3">
      <c r="A273" s="1"/>
    </row>
    <row r="274" spans="1:1" s="2" customFormat="1" ht="21" customHeight="1" x14ac:dyDescent="0.3">
      <c r="A274" s="1"/>
    </row>
    <row r="275" spans="1:1" s="2" customFormat="1" ht="21" customHeight="1" x14ac:dyDescent="0.3">
      <c r="A275" s="1"/>
    </row>
    <row r="276" spans="1:1" s="2" customFormat="1" ht="21" customHeight="1" x14ac:dyDescent="0.3">
      <c r="A276" s="1"/>
    </row>
    <row r="277" spans="1:1" s="2" customFormat="1" ht="21" customHeight="1" x14ac:dyDescent="0.3">
      <c r="A277" s="1"/>
    </row>
    <row r="278" spans="1:1" s="2" customFormat="1" ht="21" customHeight="1" x14ac:dyDescent="0.3">
      <c r="A278" s="1"/>
    </row>
    <row r="279" spans="1:1" s="2" customFormat="1" ht="21" customHeight="1" x14ac:dyDescent="0.3">
      <c r="A279" s="1"/>
    </row>
    <row r="280" spans="1:1" s="2" customFormat="1" ht="21" customHeight="1" x14ac:dyDescent="0.3">
      <c r="A280" s="1"/>
    </row>
    <row r="281" spans="1:1" s="2" customFormat="1" ht="21" customHeight="1" x14ac:dyDescent="0.3">
      <c r="A281" s="1"/>
    </row>
    <row r="282" spans="1:1" s="2" customFormat="1" ht="21" customHeight="1" x14ac:dyDescent="0.3">
      <c r="A282" s="1"/>
    </row>
    <row r="283" spans="1:1" s="2" customFormat="1" ht="21" customHeight="1" x14ac:dyDescent="0.3">
      <c r="A283" s="1"/>
    </row>
    <row r="284" spans="1:1" s="2" customFormat="1" ht="21" customHeight="1" x14ac:dyDescent="0.3">
      <c r="A284" s="1"/>
    </row>
    <row r="285" spans="1:1" s="2" customFormat="1" ht="21" customHeight="1" x14ac:dyDescent="0.3">
      <c r="A285" s="1"/>
    </row>
    <row r="286" spans="1:1" s="2" customFormat="1" ht="21" customHeight="1" x14ac:dyDescent="0.3">
      <c r="A286" s="1"/>
    </row>
    <row r="287" spans="1:1" s="2" customFormat="1" ht="21" customHeight="1" x14ac:dyDescent="0.3">
      <c r="A287" s="1"/>
    </row>
    <row r="288" spans="1:1" s="2" customFormat="1" ht="21" customHeight="1" x14ac:dyDescent="0.3">
      <c r="A288" s="1"/>
    </row>
    <row r="289" spans="1:1" s="2" customFormat="1" ht="21" customHeight="1" x14ac:dyDescent="0.3">
      <c r="A289" s="1"/>
    </row>
    <row r="290" spans="1:1" s="2" customFormat="1" ht="21" customHeight="1" x14ac:dyDescent="0.3">
      <c r="A290" s="1"/>
    </row>
    <row r="291" spans="1:1" s="2" customFormat="1" ht="21" customHeight="1" x14ac:dyDescent="0.3">
      <c r="A291" s="1"/>
    </row>
    <row r="292" spans="1:1" s="2" customFormat="1" ht="21" customHeight="1" x14ac:dyDescent="0.3">
      <c r="A292" s="1"/>
    </row>
    <row r="293" spans="1:1" s="2" customFormat="1" ht="21" customHeight="1" x14ac:dyDescent="0.3">
      <c r="A293" s="1"/>
    </row>
    <row r="294" spans="1:1" s="2" customFormat="1" ht="21" customHeight="1" x14ac:dyDescent="0.3">
      <c r="A294" s="1"/>
    </row>
    <row r="295" spans="1:1" s="2" customFormat="1" ht="21" customHeight="1" x14ac:dyDescent="0.3">
      <c r="A295" s="1"/>
    </row>
    <row r="296" spans="1:1" s="2" customFormat="1" ht="21" customHeight="1" x14ac:dyDescent="0.3">
      <c r="A296" s="1"/>
    </row>
    <row r="297" spans="1:1" s="2" customFormat="1" ht="21" customHeight="1" x14ac:dyDescent="0.3">
      <c r="A297" s="1"/>
    </row>
    <row r="298" spans="1:1" s="2" customFormat="1" ht="21" customHeight="1" x14ac:dyDescent="0.3">
      <c r="A298" s="1"/>
    </row>
    <row r="299" spans="1:1" s="2" customFormat="1" ht="21" customHeight="1" x14ac:dyDescent="0.3">
      <c r="A299" s="1"/>
    </row>
    <row r="300" spans="1:1" s="2" customFormat="1" ht="21" customHeight="1" x14ac:dyDescent="0.3">
      <c r="A300" s="1"/>
    </row>
    <row r="301" spans="1:1" s="2" customFormat="1" ht="21" customHeight="1" x14ac:dyDescent="0.3">
      <c r="A301" s="1"/>
    </row>
    <row r="302" spans="1:1" s="2" customFormat="1" ht="21" customHeight="1" x14ac:dyDescent="0.3">
      <c r="A302" s="1"/>
    </row>
    <row r="303" spans="1:1" s="2" customFormat="1" ht="21" customHeight="1" x14ac:dyDescent="0.3">
      <c r="A303" s="1"/>
    </row>
    <row r="304" spans="1:1" s="2" customFormat="1" ht="21" customHeight="1" x14ac:dyDescent="0.3">
      <c r="A304" s="1"/>
    </row>
    <row r="305" spans="1:1" s="2" customFormat="1" ht="21" customHeight="1" x14ac:dyDescent="0.3">
      <c r="A305" s="1"/>
    </row>
    <row r="306" spans="1:1" s="2" customFormat="1" ht="21" customHeight="1" x14ac:dyDescent="0.3">
      <c r="A306" s="1"/>
    </row>
    <row r="307" spans="1:1" s="2" customFormat="1" ht="21" customHeight="1" x14ac:dyDescent="0.3">
      <c r="A307" s="1"/>
    </row>
    <row r="308" spans="1:1" s="2" customFormat="1" ht="21" customHeight="1" x14ac:dyDescent="0.3">
      <c r="A308" s="1"/>
    </row>
    <row r="309" spans="1:1" s="2" customFormat="1" ht="21" customHeight="1" x14ac:dyDescent="0.3">
      <c r="A309" s="1"/>
    </row>
    <row r="310" spans="1:1" s="2" customFormat="1" ht="21" customHeight="1" x14ac:dyDescent="0.3">
      <c r="A310" s="1"/>
    </row>
    <row r="311" spans="1:1" s="2" customFormat="1" ht="21" customHeight="1" x14ac:dyDescent="0.3">
      <c r="A311" s="1"/>
    </row>
    <row r="312" spans="1:1" s="2" customFormat="1" ht="21" customHeight="1" x14ac:dyDescent="0.3">
      <c r="A312" s="1"/>
    </row>
    <row r="313" spans="1:1" s="2" customFormat="1" ht="21" customHeight="1" x14ac:dyDescent="0.3">
      <c r="A313" s="1"/>
    </row>
    <row r="314" spans="1:1" s="2" customFormat="1" ht="21" customHeight="1" x14ac:dyDescent="0.3">
      <c r="A314" s="1"/>
    </row>
    <row r="315" spans="1:1" s="2" customFormat="1" ht="21" customHeight="1" x14ac:dyDescent="0.3">
      <c r="A315" s="1"/>
    </row>
    <row r="316" spans="1:1" s="2" customFormat="1" ht="21" customHeight="1" x14ac:dyDescent="0.3">
      <c r="A316" s="1"/>
    </row>
    <row r="317" spans="1:1" s="2" customFormat="1" ht="21" customHeight="1" x14ac:dyDescent="0.3">
      <c r="A317" s="1"/>
    </row>
    <row r="318" spans="1:1" s="2" customFormat="1" ht="21" customHeight="1" x14ac:dyDescent="0.3">
      <c r="A318" s="1"/>
    </row>
    <row r="319" spans="1:1" s="2" customFormat="1" ht="21" customHeight="1" x14ac:dyDescent="0.3">
      <c r="A319" s="1"/>
    </row>
    <row r="320" spans="1:1" s="2" customFormat="1" ht="21" customHeight="1" x14ac:dyDescent="0.3">
      <c r="A320" s="1"/>
    </row>
    <row r="321" spans="1:1" s="2" customFormat="1" ht="21" customHeight="1" x14ac:dyDescent="0.3">
      <c r="A321" s="1"/>
    </row>
    <row r="322" spans="1:1" s="2" customFormat="1" ht="21" customHeight="1" x14ac:dyDescent="0.3">
      <c r="A322" s="1"/>
    </row>
    <row r="323" spans="1:1" s="2" customFormat="1" ht="21" customHeight="1" x14ac:dyDescent="0.3">
      <c r="A323" s="1"/>
    </row>
    <row r="324" spans="1:1" s="2" customFormat="1" ht="21" customHeight="1" x14ac:dyDescent="0.3">
      <c r="A324" s="1"/>
    </row>
    <row r="325" spans="1:1" s="2" customFormat="1" ht="21" customHeight="1" x14ac:dyDescent="0.3">
      <c r="A325" s="1"/>
    </row>
    <row r="326" spans="1:1" s="2" customFormat="1" ht="21" customHeight="1" x14ac:dyDescent="0.3">
      <c r="A326" s="1"/>
    </row>
    <row r="327" spans="1:1" s="2" customFormat="1" ht="21" customHeight="1" x14ac:dyDescent="0.3">
      <c r="A327" s="1"/>
    </row>
    <row r="328" spans="1:1" s="2" customFormat="1" ht="21" customHeight="1" x14ac:dyDescent="0.3">
      <c r="A328" s="1"/>
    </row>
    <row r="329" spans="1:1" s="2" customFormat="1" ht="21" customHeight="1" x14ac:dyDescent="0.3">
      <c r="A329" s="1"/>
    </row>
    <row r="330" spans="1:1" s="2" customFormat="1" ht="21" customHeight="1" x14ac:dyDescent="0.3">
      <c r="A330" s="1"/>
    </row>
    <row r="331" spans="1:1" s="2" customFormat="1" ht="21" customHeight="1" x14ac:dyDescent="0.3">
      <c r="A331" s="1"/>
    </row>
    <row r="332" spans="1:1" s="2" customFormat="1" ht="21" customHeight="1" x14ac:dyDescent="0.3">
      <c r="A332" s="1"/>
    </row>
    <row r="333" spans="1:1" s="2" customFormat="1" ht="21" customHeight="1" x14ac:dyDescent="0.3">
      <c r="A333" s="1"/>
    </row>
    <row r="334" spans="1:1" s="2" customFormat="1" ht="21" customHeight="1" x14ac:dyDescent="0.3">
      <c r="A334" s="1"/>
    </row>
    <row r="335" spans="1:1" s="2" customFormat="1" ht="21" customHeight="1" x14ac:dyDescent="0.3">
      <c r="A335" s="1"/>
    </row>
    <row r="336" spans="1:1" s="2" customFormat="1" ht="21" customHeight="1" x14ac:dyDescent="0.3">
      <c r="A336" s="1"/>
    </row>
    <row r="337" spans="1:1" s="2" customFormat="1" ht="21" customHeight="1" x14ac:dyDescent="0.3">
      <c r="A337" s="1"/>
    </row>
    <row r="338" spans="1:1" s="2" customFormat="1" ht="21" customHeight="1" x14ac:dyDescent="0.3">
      <c r="A338" s="1"/>
    </row>
    <row r="339" spans="1:1" s="2" customFormat="1" ht="21" customHeight="1" x14ac:dyDescent="0.3">
      <c r="A339" s="1"/>
    </row>
    <row r="340" spans="1:1" s="2" customFormat="1" ht="21" customHeight="1" x14ac:dyDescent="0.3">
      <c r="A340" s="1"/>
    </row>
    <row r="341" spans="1:1" s="2" customFormat="1" ht="21" customHeight="1" x14ac:dyDescent="0.3">
      <c r="A341" s="1"/>
    </row>
    <row r="342" spans="1:1" s="2" customFormat="1" ht="21" customHeight="1" x14ac:dyDescent="0.3">
      <c r="A342" s="1"/>
    </row>
    <row r="343" spans="1:1" s="2" customFormat="1" ht="21" customHeight="1" x14ac:dyDescent="0.3">
      <c r="A343" s="1"/>
    </row>
    <row r="344" spans="1:1" s="2" customFormat="1" ht="21" customHeight="1" x14ac:dyDescent="0.3">
      <c r="A344" s="1"/>
    </row>
    <row r="345" spans="1:1" s="2" customFormat="1" ht="21" customHeight="1" x14ac:dyDescent="0.3">
      <c r="A345" s="1"/>
    </row>
    <row r="346" spans="1:1" s="2" customFormat="1" ht="21" customHeight="1" x14ac:dyDescent="0.3">
      <c r="A346" s="1"/>
    </row>
    <row r="347" spans="1:1" s="2" customFormat="1" ht="21" customHeight="1" x14ac:dyDescent="0.3">
      <c r="A347" s="1"/>
    </row>
    <row r="348" spans="1:1" s="2" customFormat="1" ht="21" customHeight="1" x14ac:dyDescent="0.3">
      <c r="A348" s="1"/>
    </row>
    <row r="349" spans="1:1" s="2" customFormat="1" ht="21" customHeight="1" x14ac:dyDescent="0.3">
      <c r="A349" s="1"/>
    </row>
    <row r="350" spans="1:1" s="2" customFormat="1" ht="21" customHeight="1" x14ac:dyDescent="0.3">
      <c r="A350" s="1"/>
    </row>
    <row r="351" spans="1:1" s="2" customFormat="1" ht="21" customHeight="1" x14ac:dyDescent="0.3">
      <c r="A351" s="1"/>
    </row>
    <row r="352" spans="1:1" s="2" customFormat="1" ht="21" customHeight="1" x14ac:dyDescent="0.3">
      <c r="A352" s="1"/>
    </row>
    <row r="353" spans="1:1" s="2" customFormat="1" ht="21" customHeight="1" x14ac:dyDescent="0.3">
      <c r="A353" s="1"/>
    </row>
    <row r="354" spans="1:1" s="2" customFormat="1" ht="21" customHeight="1" x14ac:dyDescent="0.3">
      <c r="A354" s="1"/>
    </row>
    <row r="355" spans="1:1" s="2" customFormat="1" ht="21" customHeight="1" x14ac:dyDescent="0.3">
      <c r="A355" s="1"/>
    </row>
    <row r="356" spans="1:1" s="2" customFormat="1" ht="21" customHeight="1" x14ac:dyDescent="0.3">
      <c r="A356" s="1"/>
    </row>
    <row r="357" spans="1:1" s="2" customFormat="1" ht="21" customHeight="1" x14ac:dyDescent="0.3">
      <c r="A357" s="1"/>
    </row>
    <row r="358" spans="1:1" s="2" customFormat="1" ht="21" customHeight="1" x14ac:dyDescent="0.3">
      <c r="A358" s="1"/>
    </row>
    <row r="359" spans="1:1" s="2" customFormat="1" ht="21" customHeight="1" x14ac:dyDescent="0.3">
      <c r="A359" s="1"/>
    </row>
    <row r="360" spans="1:1" s="2" customFormat="1" ht="21" customHeight="1" x14ac:dyDescent="0.3">
      <c r="A360" s="1"/>
    </row>
    <row r="361" spans="1:1" s="2" customFormat="1" ht="21" customHeight="1" x14ac:dyDescent="0.3">
      <c r="A361" s="1"/>
    </row>
    <row r="362" spans="1:1" s="2" customFormat="1" ht="21" customHeight="1" x14ac:dyDescent="0.3">
      <c r="A362" s="1"/>
    </row>
    <row r="363" spans="1:1" s="2" customFormat="1" ht="21" customHeight="1" x14ac:dyDescent="0.3">
      <c r="A363" s="1"/>
    </row>
    <row r="364" spans="1:1" s="2" customFormat="1" ht="21" customHeight="1" x14ac:dyDescent="0.3">
      <c r="A364" s="1"/>
    </row>
    <row r="365" spans="1:1" s="2" customFormat="1" ht="21" customHeight="1" x14ac:dyDescent="0.3">
      <c r="A365" s="1"/>
    </row>
    <row r="366" spans="1:1" s="2" customFormat="1" ht="21" customHeight="1" x14ac:dyDescent="0.3">
      <c r="A366" s="1"/>
    </row>
    <row r="367" spans="1:1" s="2" customFormat="1" ht="21" customHeight="1" x14ac:dyDescent="0.3">
      <c r="A367" s="1"/>
    </row>
    <row r="368" spans="1:1" s="2" customFormat="1" ht="21" customHeight="1" x14ac:dyDescent="0.3">
      <c r="A368" s="1"/>
    </row>
    <row r="369" spans="1:1" s="2" customFormat="1" ht="21" customHeight="1" x14ac:dyDescent="0.3">
      <c r="A369" s="1"/>
    </row>
    <row r="370" spans="1:1" s="2" customFormat="1" ht="21" customHeight="1" x14ac:dyDescent="0.3">
      <c r="A370" s="1"/>
    </row>
    <row r="371" spans="1:1" s="2" customFormat="1" ht="21" customHeight="1" x14ac:dyDescent="0.3">
      <c r="A371" s="1"/>
    </row>
    <row r="372" spans="1:1" s="2" customFormat="1" ht="21" customHeight="1" x14ac:dyDescent="0.3">
      <c r="A372" s="1"/>
    </row>
    <row r="373" spans="1:1" s="2" customFormat="1" ht="21" customHeight="1" x14ac:dyDescent="0.3">
      <c r="A373" s="1"/>
    </row>
    <row r="374" spans="1:1" s="2" customFormat="1" ht="21" customHeight="1" x14ac:dyDescent="0.3">
      <c r="A374" s="1"/>
    </row>
    <row r="375" spans="1:1" s="2" customFormat="1" ht="21" customHeight="1" x14ac:dyDescent="0.3">
      <c r="A375" s="1"/>
    </row>
    <row r="376" spans="1:1" s="2" customFormat="1" ht="21" customHeight="1" x14ac:dyDescent="0.3">
      <c r="A376" s="1"/>
    </row>
    <row r="377" spans="1:1" s="2" customFormat="1" ht="21" customHeight="1" x14ac:dyDescent="0.3">
      <c r="A377" s="1"/>
    </row>
    <row r="378" spans="1:1" s="2" customFormat="1" ht="21" customHeight="1" x14ac:dyDescent="0.3">
      <c r="A378" s="1"/>
    </row>
    <row r="379" spans="1:1" s="2" customFormat="1" ht="21" customHeight="1" x14ac:dyDescent="0.3">
      <c r="A379" s="1"/>
    </row>
    <row r="380" spans="1:1" s="2" customFormat="1" ht="21" customHeight="1" x14ac:dyDescent="0.3">
      <c r="A380" s="1"/>
    </row>
    <row r="381" spans="1:1" s="2" customFormat="1" ht="21" customHeight="1" x14ac:dyDescent="0.3">
      <c r="A381" s="1"/>
    </row>
    <row r="382" spans="1:1" s="2" customFormat="1" ht="21" customHeight="1" x14ac:dyDescent="0.3">
      <c r="A382" s="1"/>
    </row>
    <row r="383" spans="1:1" s="2" customFormat="1" ht="21" customHeight="1" x14ac:dyDescent="0.3">
      <c r="A383" s="1"/>
    </row>
    <row r="384" spans="1:1" s="2" customFormat="1" ht="21" customHeight="1" x14ac:dyDescent="0.3">
      <c r="A384" s="1"/>
    </row>
    <row r="385" spans="1:1" s="2" customFormat="1" ht="21" customHeight="1" x14ac:dyDescent="0.3">
      <c r="A385" s="1"/>
    </row>
    <row r="386" spans="1:1" s="2" customFormat="1" ht="21" customHeight="1" x14ac:dyDescent="0.3">
      <c r="A386" s="1"/>
    </row>
    <row r="387" spans="1:1" s="2" customFormat="1" ht="21" customHeight="1" x14ac:dyDescent="0.3">
      <c r="A387" s="1"/>
    </row>
    <row r="388" spans="1:1" s="2" customFormat="1" ht="21" customHeight="1" x14ac:dyDescent="0.3">
      <c r="A388" s="1"/>
    </row>
    <row r="389" spans="1:1" s="2" customFormat="1" ht="21" customHeight="1" x14ac:dyDescent="0.3">
      <c r="A389" s="1"/>
    </row>
    <row r="390" spans="1:1" s="2" customFormat="1" ht="21" customHeight="1" x14ac:dyDescent="0.3">
      <c r="A390" s="1"/>
    </row>
    <row r="391" spans="1:1" s="2" customFormat="1" ht="21" customHeight="1" x14ac:dyDescent="0.3">
      <c r="A391" s="1"/>
    </row>
    <row r="392" spans="1:1" s="2" customFormat="1" ht="21" customHeight="1" x14ac:dyDescent="0.3">
      <c r="A392" s="1"/>
    </row>
    <row r="393" spans="1:1" s="2" customFormat="1" ht="21" customHeight="1" x14ac:dyDescent="0.3">
      <c r="A393" s="1"/>
    </row>
    <row r="394" spans="1:1" s="2" customFormat="1" ht="21" customHeight="1" x14ac:dyDescent="0.3">
      <c r="A394" s="1"/>
    </row>
    <row r="395" spans="1:1" s="2" customFormat="1" ht="21" customHeight="1" x14ac:dyDescent="0.3">
      <c r="A395" s="1"/>
    </row>
    <row r="396" spans="1:1" s="2" customFormat="1" ht="21" customHeight="1" x14ac:dyDescent="0.3">
      <c r="A396" s="1"/>
    </row>
    <row r="397" spans="1:1" s="2" customFormat="1" ht="21" customHeight="1" x14ac:dyDescent="0.3">
      <c r="A397" s="1"/>
    </row>
    <row r="398" spans="1:1" s="2" customFormat="1" ht="21" customHeight="1" x14ac:dyDescent="0.3">
      <c r="A398" s="1"/>
    </row>
    <row r="399" spans="1:1" s="2" customFormat="1" ht="21" customHeight="1" x14ac:dyDescent="0.3">
      <c r="A399" s="1"/>
    </row>
    <row r="400" spans="1:1" s="2" customFormat="1" ht="21" customHeight="1" x14ac:dyDescent="0.3">
      <c r="A400" s="1"/>
    </row>
    <row r="401" spans="1:1" s="2" customFormat="1" ht="21" customHeight="1" x14ac:dyDescent="0.3">
      <c r="A401" s="1"/>
    </row>
    <row r="402" spans="1:1" s="2" customFormat="1" ht="21" customHeight="1" x14ac:dyDescent="0.3">
      <c r="A402" s="1"/>
    </row>
    <row r="403" spans="1:1" s="2" customFormat="1" ht="21" customHeight="1" x14ac:dyDescent="0.3">
      <c r="A403" s="1"/>
    </row>
    <row r="404" spans="1:1" s="2" customFormat="1" ht="21" customHeight="1" x14ac:dyDescent="0.3">
      <c r="A404" s="1"/>
    </row>
    <row r="405" spans="1:1" s="2" customFormat="1" ht="21" customHeight="1" x14ac:dyDescent="0.3">
      <c r="A405" s="1"/>
    </row>
    <row r="406" spans="1:1" s="2" customFormat="1" ht="21" customHeight="1" x14ac:dyDescent="0.3">
      <c r="A406" s="1"/>
    </row>
    <row r="407" spans="1:1" s="2" customFormat="1" ht="21" customHeight="1" x14ac:dyDescent="0.3">
      <c r="A407" s="1"/>
    </row>
    <row r="408" spans="1:1" s="2" customFormat="1" ht="21" customHeight="1" x14ac:dyDescent="0.3">
      <c r="A408" s="1"/>
    </row>
    <row r="409" spans="1:1" s="2" customFormat="1" ht="21" customHeight="1" x14ac:dyDescent="0.3">
      <c r="A409" s="1"/>
    </row>
    <row r="410" spans="1:1" s="2" customFormat="1" ht="21" customHeight="1" x14ac:dyDescent="0.3">
      <c r="A410" s="1"/>
    </row>
    <row r="411" spans="1:1" s="2" customFormat="1" ht="21" customHeight="1" x14ac:dyDescent="0.3">
      <c r="A411" s="1"/>
    </row>
    <row r="412" spans="1:1" s="2" customFormat="1" ht="21" customHeight="1" x14ac:dyDescent="0.3">
      <c r="A412" s="1"/>
    </row>
    <row r="413" spans="1:1" s="2" customFormat="1" ht="21" customHeight="1" x14ac:dyDescent="0.3">
      <c r="A413" s="1"/>
    </row>
    <row r="414" spans="1:1" s="2" customFormat="1" ht="21" customHeight="1" x14ac:dyDescent="0.3">
      <c r="A414" s="1"/>
    </row>
    <row r="415" spans="1:1" s="2" customFormat="1" ht="21" customHeight="1" x14ac:dyDescent="0.3">
      <c r="A415" s="1"/>
    </row>
    <row r="416" spans="1:1" s="2" customFormat="1" ht="21" customHeight="1" x14ac:dyDescent="0.3">
      <c r="A416" s="1"/>
    </row>
    <row r="417" spans="1:1" s="2" customFormat="1" ht="21" customHeight="1" x14ac:dyDescent="0.3">
      <c r="A417" s="1"/>
    </row>
    <row r="418" spans="1:1" s="2" customFormat="1" ht="21" customHeight="1" x14ac:dyDescent="0.3">
      <c r="A418" s="1"/>
    </row>
    <row r="419" spans="1:1" s="2" customFormat="1" ht="21" customHeight="1" x14ac:dyDescent="0.3">
      <c r="A419" s="1"/>
    </row>
    <row r="420" spans="1:1" s="2" customFormat="1" ht="21" customHeight="1" x14ac:dyDescent="0.3">
      <c r="A420" s="1"/>
    </row>
    <row r="421" spans="1:1" s="2" customFormat="1" ht="21" customHeight="1" x14ac:dyDescent="0.3">
      <c r="A421" s="1"/>
    </row>
    <row r="422" spans="1:1" s="2" customFormat="1" ht="21" customHeight="1" x14ac:dyDescent="0.3">
      <c r="A422" s="1"/>
    </row>
    <row r="423" spans="1:1" s="2" customFormat="1" ht="21" customHeight="1" x14ac:dyDescent="0.3">
      <c r="A423" s="1"/>
    </row>
    <row r="424" spans="1:1" s="2" customFormat="1" ht="21" customHeight="1" x14ac:dyDescent="0.3">
      <c r="A424" s="1"/>
    </row>
    <row r="425" spans="1:1" s="2" customFormat="1" ht="21" customHeight="1" x14ac:dyDescent="0.3">
      <c r="A425" s="1"/>
    </row>
    <row r="426" spans="1:1" s="2" customFormat="1" ht="21" customHeight="1" x14ac:dyDescent="0.3">
      <c r="A426" s="1"/>
    </row>
    <row r="427" spans="1:1" s="2" customFormat="1" ht="21" customHeight="1" x14ac:dyDescent="0.3">
      <c r="A427" s="1"/>
    </row>
    <row r="428" spans="1:1" s="2" customFormat="1" ht="21" customHeight="1" x14ac:dyDescent="0.3">
      <c r="A428" s="1"/>
    </row>
    <row r="429" spans="1:1" s="2" customFormat="1" ht="21" customHeight="1" x14ac:dyDescent="0.3">
      <c r="A429" s="1"/>
    </row>
    <row r="430" spans="1:1" s="2" customFormat="1" ht="21" customHeight="1" x14ac:dyDescent="0.3">
      <c r="A430" s="1"/>
    </row>
    <row r="431" spans="1:1" s="2" customFormat="1" ht="21" customHeight="1" x14ac:dyDescent="0.3">
      <c r="A431" s="1"/>
    </row>
    <row r="432" spans="1:1" s="2" customFormat="1" ht="21" customHeight="1" x14ac:dyDescent="0.3">
      <c r="A432" s="1"/>
    </row>
    <row r="433" spans="1:1" s="2" customFormat="1" ht="21" customHeight="1" x14ac:dyDescent="0.3">
      <c r="A433" s="1"/>
    </row>
    <row r="434" spans="1:1" s="2" customFormat="1" ht="21" customHeight="1" x14ac:dyDescent="0.3">
      <c r="A434" s="1"/>
    </row>
    <row r="435" spans="1:1" s="2" customFormat="1" ht="21" customHeight="1" x14ac:dyDescent="0.3">
      <c r="A435" s="1"/>
    </row>
    <row r="436" spans="1:1" s="2" customFormat="1" ht="21" customHeight="1" x14ac:dyDescent="0.3">
      <c r="A436" s="1"/>
    </row>
    <row r="437" spans="1:1" s="2" customFormat="1" ht="21" customHeight="1" x14ac:dyDescent="0.3">
      <c r="A437" s="1"/>
    </row>
    <row r="438" spans="1:1" s="2" customFormat="1" ht="21" customHeight="1" x14ac:dyDescent="0.3">
      <c r="A438" s="1"/>
    </row>
    <row r="439" spans="1:1" s="2" customFormat="1" ht="21" customHeight="1" x14ac:dyDescent="0.3">
      <c r="A439" s="1"/>
    </row>
    <row r="440" spans="1:1" s="2" customFormat="1" ht="21" customHeight="1" x14ac:dyDescent="0.3">
      <c r="A440" s="1"/>
    </row>
    <row r="441" spans="1:1" s="2" customFormat="1" ht="21" customHeight="1" x14ac:dyDescent="0.3">
      <c r="A441" s="1"/>
    </row>
    <row r="442" spans="1:1" s="2" customFormat="1" ht="21" customHeight="1" x14ac:dyDescent="0.3">
      <c r="A442" s="1"/>
    </row>
    <row r="443" spans="1:1" s="2" customFormat="1" ht="21" customHeight="1" x14ac:dyDescent="0.3">
      <c r="A443" s="1"/>
    </row>
    <row r="444" spans="1:1" s="2" customFormat="1" ht="21" customHeight="1" x14ac:dyDescent="0.3">
      <c r="A444" s="1"/>
    </row>
    <row r="445" spans="1:1" s="2" customFormat="1" ht="21" customHeight="1" x14ac:dyDescent="0.3">
      <c r="A445" s="1"/>
    </row>
    <row r="446" spans="1:1" s="2" customFormat="1" ht="21" customHeight="1" x14ac:dyDescent="0.3">
      <c r="A446" s="1"/>
    </row>
    <row r="447" spans="1:1" s="2" customFormat="1" ht="21" customHeight="1" x14ac:dyDescent="0.3">
      <c r="A447" s="1"/>
    </row>
    <row r="448" spans="1:1" s="2" customFormat="1" ht="21" customHeight="1" x14ac:dyDescent="0.3">
      <c r="A448" s="1"/>
    </row>
  </sheetData>
  <mergeCells count="4">
    <mergeCell ref="B1:C1"/>
    <mergeCell ref="A4:C4"/>
    <mergeCell ref="B5:C5"/>
    <mergeCell ref="A6:C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A3C97-96BF-4C4B-B0A8-9267E284150F}">
  <sheetPr>
    <pageSetUpPr fitToPage="1"/>
  </sheetPr>
  <dimension ref="A1:AHC110"/>
  <sheetViews>
    <sheetView showGridLines="0" zoomScale="80" zoomScaleNormal="80" workbookViewId="0">
      <selection activeCell="C22" sqref="C22"/>
    </sheetView>
  </sheetViews>
  <sheetFormatPr baseColWidth="10" defaultColWidth="11.42578125" defaultRowHeight="16.5" customHeight="1" outlineLevelCol="1" x14ac:dyDescent="0.25"/>
  <cols>
    <col min="1" max="1" width="37.140625" style="19" customWidth="1"/>
    <col min="2" max="2" width="56.42578125" style="19" customWidth="1"/>
    <col min="3" max="3" width="16.85546875" style="19" customWidth="1"/>
    <col min="4" max="4" width="91.85546875" style="19" customWidth="1"/>
    <col min="5" max="5" width="92.85546875" style="19" customWidth="1"/>
    <col min="6" max="6" width="42.5703125" style="19" customWidth="1"/>
    <col min="7" max="7" width="15.85546875" style="19" customWidth="1"/>
    <col min="8" max="8" width="16.85546875" style="19" customWidth="1"/>
    <col min="9" max="9" width="14.5703125" style="19" customWidth="1"/>
    <col min="10" max="15" width="10.28515625" style="19" customWidth="1"/>
    <col min="16" max="16" width="40.42578125" style="19" customWidth="1"/>
    <col min="17" max="17" width="42.85546875" style="19" customWidth="1"/>
    <col min="18" max="18" width="38.140625" style="19" customWidth="1"/>
    <col min="19" max="20" width="38.42578125" style="19" customWidth="1"/>
    <col min="21" max="21" width="26.85546875" style="19" customWidth="1"/>
    <col min="22" max="22" width="11.42578125" style="19" customWidth="1"/>
    <col min="23" max="27" width="54.85546875" style="19" customWidth="1"/>
    <col min="28" max="885" width="11.42578125" style="19" customWidth="1"/>
    <col min="886" max="887" width="11.42578125" style="19" customWidth="1" outlineLevel="1"/>
    <col min="888" max="895" width="11.42578125" style="19" customWidth="1"/>
    <col min="896" max="16384" width="11.42578125" style="19"/>
  </cols>
  <sheetData>
    <row r="1" spans="1:21" ht="21" customHeight="1" x14ac:dyDescent="0.25">
      <c r="A1" s="134"/>
      <c r="B1" s="311" t="s">
        <v>592</v>
      </c>
      <c r="C1" s="312"/>
      <c r="D1" s="312"/>
      <c r="E1" s="312"/>
      <c r="F1" s="312"/>
      <c r="G1" s="312"/>
      <c r="H1" s="312"/>
      <c r="I1" s="312"/>
      <c r="J1" s="312"/>
      <c r="K1" s="312"/>
      <c r="L1" s="312"/>
      <c r="M1" s="312"/>
      <c r="N1" s="312"/>
      <c r="O1" s="312"/>
      <c r="P1" s="312"/>
      <c r="Q1" s="312"/>
      <c r="R1" s="312"/>
      <c r="S1" s="312"/>
      <c r="T1" s="297" t="s">
        <v>586</v>
      </c>
      <c r="U1" s="300" t="s">
        <v>590</v>
      </c>
    </row>
    <row r="2" spans="1:21" ht="21" customHeight="1" x14ac:dyDescent="0.25">
      <c r="A2" s="135"/>
      <c r="B2" s="313"/>
      <c r="C2" s="314"/>
      <c r="D2" s="314"/>
      <c r="E2" s="314"/>
      <c r="F2" s="314"/>
      <c r="G2" s="314"/>
      <c r="H2" s="314"/>
      <c r="I2" s="314"/>
      <c r="J2" s="314"/>
      <c r="K2" s="314"/>
      <c r="L2" s="314"/>
      <c r="M2" s="314"/>
      <c r="N2" s="314"/>
      <c r="O2" s="314"/>
      <c r="P2" s="314"/>
      <c r="Q2" s="314"/>
      <c r="R2" s="314"/>
      <c r="S2" s="314"/>
      <c r="T2" s="298" t="s">
        <v>587</v>
      </c>
      <c r="U2" s="301">
        <v>1</v>
      </c>
    </row>
    <row r="3" spans="1:21" ht="21" customHeight="1" x14ac:dyDescent="0.25">
      <c r="A3" s="135"/>
      <c r="B3" s="313"/>
      <c r="C3" s="314"/>
      <c r="D3" s="314"/>
      <c r="E3" s="314"/>
      <c r="F3" s="314"/>
      <c r="G3" s="314"/>
      <c r="H3" s="314"/>
      <c r="I3" s="314"/>
      <c r="J3" s="314"/>
      <c r="K3" s="314"/>
      <c r="L3" s="314"/>
      <c r="M3" s="314"/>
      <c r="N3" s="314"/>
      <c r="O3" s="314"/>
      <c r="P3" s="314"/>
      <c r="Q3" s="314"/>
      <c r="R3" s="314"/>
      <c r="S3" s="314"/>
      <c r="T3" s="298" t="s">
        <v>589</v>
      </c>
      <c r="U3" s="303">
        <v>46051</v>
      </c>
    </row>
    <row r="4" spans="1:21" ht="21" customHeight="1" thickBot="1" x14ac:dyDescent="0.3">
      <c r="A4" s="136"/>
      <c r="B4" s="315"/>
      <c r="C4" s="316"/>
      <c r="D4" s="316"/>
      <c r="E4" s="316"/>
      <c r="F4" s="316"/>
      <c r="G4" s="316"/>
      <c r="H4" s="316"/>
      <c r="I4" s="316"/>
      <c r="J4" s="316"/>
      <c r="K4" s="316"/>
      <c r="L4" s="316"/>
      <c r="M4" s="316"/>
      <c r="N4" s="316"/>
      <c r="O4" s="316"/>
      <c r="P4" s="316"/>
      <c r="Q4" s="316"/>
      <c r="R4" s="316"/>
      <c r="S4" s="316"/>
      <c r="T4" s="299" t="s">
        <v>588</v>
      </c>
      <c r="U4" s="302" t="s">
        <v>591</v>
      </c>
    </row>
    <row r="5" spans="1:21" ht="17.25" thickBot="1" x14ac:dyDescent="0.3">
      <c r="A5" s="304" t="s">
        <v>32</v>
      </c>
      <c r="B5" s="305"/>
      <c r="C5" s="305"/>
      <c r="D5" s="305"/>
      <c r="E5" s="305"/>
      <c r="F5" s="305"/>
      <c r="G5" s="305"/>
      <c r="H5" s="305"/>
      <c r="I5" s="305"/>
      <c r="J5" s="305"/>
      <c r="K5" s="305"/>
      <c r="L5" s="305"/>
      <c r="M5" s="305"/>
      <c r="N5" s="305"/>
      <c r="O5" s="305"/>
      <c r="P5" s="305"/>
      <c r="Q5" s="305"/>
      <c r="R5" s="305"/>
      <c r="S5" s="305"/>
      <c r="T5" s="305"/>
      <c r="U5" s="306"/>
    </row>
    <row r="6" spans="1:21" x14ac:dyDescent="0.25">
      <c r="A6" s="304" t="s">
        <v>33</v>
      </c>
      <c r="B6" s="305"/>
      <c r="C6" s="305"/>
      <c r="D6" s="305"/>
      <c r="E6" s="305"/>
      <c r="F6" s="305"/>
      <c r="G6" s="305"/>
      <c r="H6" s="305"/>
      <c r="I6" s="305"/>
      <c r="J6" s="305"/>
      <c r="K6" s="305"/>
      <c r="L6" s="305"/>
      <c r="M6" s="305"/>
      <c r="N6" s="305"/>
      <c r="O6" s="305"/>
      <c r="P6" s="305"/>
      <c r="Q6" s="305"/>
      <c r="R6" s="305"/>
      <c r="S6" s="305"/>
      <c r="T6" s="305"/>
      <c r="U6" s="306"/>
    </row>
    <row r="7" spans="1:21" x14ac:dyDescent="0.25">
      <c r="A7" s="123"/>
      <c r="B7" s="124"/>
      <c r="C7" s="124"/>
      <c r="D7" s="124"/>
      <c r="E7" s="124"/>
      <c r="F7" s="124"/>
      <c r="G7" s="124"/>
      <c r="H7" s="124"/>
      <c r="I7" s="124"/>
      <c r="J7" s="124"/>
      <c r="K7" s="124"/>
      <c r="L7" s="124"/>
      <c r="M7" s="124"/>
      <c r="N7" s="124"/>
      <c r="O7" s="124"/>
      <c r="P7" s="124"/>
      <c r="Q7" s="124"/>
      <c r="R7" s="124"/>
      <c r="S7" s="124"/>
      <c r="T7" s="124"/>
      <c r="U7" s="124"/>
    </row>
    <row r="8" spans="1:21" ht="16.5" customHeight="1" x14ac:dyDescent="0.25">
      <c r="A8" s="307" t="s">
        <v>34</v>
      </c>
      <c r="B8" s="308"/>
      <c r="C8" s="124"/>
      <c r="D8" s="145" t="s">
        <v>35</v>
      </c>
      <c r="E8" s="124"/>
      <c r="F8" s="309" t="s">
        <v>36</v>
      </c>
      <c r="G8" s="310"/>
      <c r="H8" s="310"/>
      <c r="I8" s="310"/>
      <c r="J8" s="310"/>
      <c r="K8" s="310"/>
      <c r="L8" s="310"/>
      <c r="M8" s="310"/>
      <c r="N8" s="310"/>
      <c r="O8" s="310"/>
      <c r="P8" s="124"/>
      <c r="Q8" s="124"/>
      <c r="R8" s="124"/>
      <c r="S8" s="124"/>
      <c r="T8" s="124"/>
      <c r="U8" s="124"/>
    </row>
    <row r="9" spans="1:21" ht="16.5" customHeight="1" x14ac:dyDescent="0.25">
      <c r="A9" s="199" t="s">
        <v>37</v>
      </c>
      <c r="B9" s="200">
        <f>COUNTIF($U$18:$U$110,A9)</f>
        <v>0</v>
      </c>
      <c r="C9" s="124"/>
      <c r="D9" s="143" t="s">
        <v>38</v>
      </c>
      <c r="E9" s="133"/>
      <c r="F9" s="319" t="s">
        <v>39</v>
      </c>
      <c r="G9" s="320"/>
      <c r="H9" s="320"/>
      <c r="I9" s="320"/>
      <c r="J9" s="320"/>
      <c r="K9" s="320"/>
      <c r="L9" s="320"/>
      <c r="M9" s="320"/>
      <c r="N9" s="320"/>
      <c r="O9" s="321"/>
      <c r="P9" s="124"/>
      <c r="Q9" s="124"/>
      <c r="R9" s="124"/>
      <c r="S9" s="124"/>
      <c r="T9" s="124"/>
      <c r="U9" s="124"/>
    </row>
    <row r="10" spans="1:21" ht="16.5" customHeight="1" x14ac:dyDescent="0.2">
      <c r="A10" s="201" t="s">
        <v>40</v>
      </c>
      <c r="B10" s="202">
        <f>COUNTIF($U$18:$U$110,A10)</f>
        <v>0</v>
      </c>
      <c r="C10" s="124"/>
      <c r="D10" s="144" t="s">
        <v>41</v>
      </c>
      <c r="E10" s="124"/>
      <c r="F10" s="322" t="s">
        <v>42</v>
      </c>
      <c r="G10" s="323"/>
      <c r="H10" s="323"/>
      <c r="I10" s="323"/>
      <c r="J10" s="323"/>
      <c r="K10" s="323"/>
      <c r="L10" s="323"/>
      <c r="M10" s="323"/>
      <c r="N10" s="323"/>
      <c r="O10" s="324"/>
      <c r="P10" s="124"/>
      <c r="Q10" s="124"/>
      <c r="R10" s="124"/>
      <c r="S10" s="124"/>
      <c r="T10" s="124"/>
      <c r="U10" s="124"/>
    </row>
    <row r="11" spans="1:21" x14ac:dyDescent="0.25">
      <c r="A11" s="203" t="s">
        <v>43</v>
      </c>
      <c r="B11" s="202">
        <f>COUNTIF($U$18:$U$110,A11)</f>
        <v>0</v>
      </c>
      <c r="C11" s="124"/>
      <c r="D11" s="124"/>
      <c r="E11" s="124"/>
      <c r="F11" s="124"/>
      <c r="G11" s="124"/>
      <c r="H11" s="124"/>
      <c r="I11" s="124"/>
      <c r="J11" s="124"/>
      <c r="K11" s="124"/>
      <c r="L11" s="124"/>
      <c r="M11" s="124"/>
      <c r="N11" s="124"/>
      <c r="O11" s="124"/>
      <c r="P11" s="124"/>
      <c r="Q11" s="124"/>
      <c r="R11" s="124"/>
      <c r="S11" s="124"/>
      <c r="T11" s="124"/>
      <c r="U11" s="124"/>
    </row>
    <row r="12" spans="1:21" x14ac:dyDescent="0.25">
      <c r="A12" s="204" t="s">
        <v>44</v>
      </c>
      <c r="B12" s="205">
        <f>COUNTIF($U$18:$U$110,A12)</f>
        <v>93</v>
      </c>
      <c r="C12" s="124"/>
      <c r="E12" s="124"/>
      <c r="F12" s="124"/>
      <c r="G12" s="124"/>
      <c r="H12" s="124"/>
      <c r="I12" s="124"/>
      <c r="J12" s="124"/>
      <c r="K12" s="124"/>
      <c r="L12" s="124"/>
      <c r="M12" s="124"/>
      <c r="N12" s="124"/>
      <c r="O12" s="124"/>
      <c r="P12" s="124"/>
      <c r="Q12" s="124"/>
      <c r="R12" s="124"/>
      <c r="S12" s="124"/>
      <c r="T12" s="124"/>
      <c r="U12" s="124"/>
    </row>
    <row r="13" spans="1:21" ht="15.75" customHeight="1" x14ac:dyDescent="0.25">
      <c r="A13" s="206" t="s">
        <v>45</v>
      </c>
      <c r="B13" s="207">
        <f>+SUM(B9:B12)</f>
        <v>93</v>
      </c>
      <c r="C13" s="124"/>
      <c r="D13" s="124"/>
      <c r="E13" s="124"/>
      <c r="F13" s="124"/>
      <c r="G13" s="124"/>
      <c r="H13" s="124"/>
      <c r="I13" s="124"/>
      <c r="J13" s="124"/>
      <c r="K13" s="124"/>
      <c r="L13" s="124"/>
      <c r="M13" s="124"/>
      <c r="N13" s="124"/>
      <c r="O13" s="124"/>
      <c r="P13" s="124"/>
      <c r="Q13" s="124"/>
      <c r="R13" s="124"/>
      <c r="S13" s="124"/>
      <c r="T13" s="124"/>
      <c r="U13" s="124"/>
    </row>
    <row r="14" spans="1:21" s="16" customFormat="1" ht="15.75" customHeight="1" x14ac:dyDescent="0.25">
      <c r="C14" s="25"/>
      <c r="D14" s="25"/>
      <c r="E14" s="25"/>
      <c r="F14" s="25"/>
      <c r="G14" s="25"/>
      <c r="H14" s="25"/>
      <c r="I14" s="25"/>
      <c r="J14" s="25"/>
      <c r="K14" s="25"/>
      <c r="L14" s="25"/>
      <c r="M14" s="25"/>
      <c r="N14" s="25"/>
      <c r="O14" s="25"/>
      <c r="P14" s="25"/>
      <c r="Q14" s="25"/>
      <c r="R14" s="25"/>
      <c r="S14" s="25"/>
      <c r="T14" s="25"/>
      <c r="U14" s="25"/>
    </row>
    <row r="15" spans="1:21" ht="54.6" customHeight="1" x14ac:dyDescent="0.25">
      <c r="A15" s="317" t="s">
        <v>46</v>
      </c>
      <c r="B15" s="317" t="s">
        <v>47</v>
      </c>
      <c r="C15" s="317" t="s">
        <v>48</v>
      </c>
      <c r="D15" s="317" t="s">
        <v>49</v>
      </c>
      <c r="E15" s="317" t="s">
        <v>13</v>
      </c>
      <c r="F15" s="332" t="s">
        <v>17</v>
      </c>
      <c r="G15" s="332" t="s">
        <v>50</v>
      </c>
      <c r="H15" s="332" t="s">
        <v>51</v>
      </c>
      <c r="I15" s="325" t="s">
        <v>52</v>
      </c>
      <c r="J15" s="325" t="s">
        <v>53</v>
      </c>
      <c r="K15" s="327"/>
      <c r="L15" s="328"/>
      <c r="M15" s="328"/>
      <c r="N15" s="328"/>
      <c r="O15" s="329"/>
      <c r="P15" s="330" t="s">
        <v>54</v>
      </c>
      <c r="Q15" s="332" t="s">
        <v>55</v>
      </c>
      <c r="R15" s="332" t="s">
        <v>56</v>
      </c>
      <c r="S15" s="330" t="s">
        <v>57</v>
      </c>
      <c r="T15" s="332" t="s">
        <v>58</v>
      </c>
      <c r="U15" s="317" t="s">
        <v>59</v>
      </c>
    </row>
    <row r="16" spans="1:21" ht="24.75" customHeight="1" x14ac:dyDescent="0.25">
      <c r="A16" s="318"/>
      <c r="B16" s="318"/>
      <c r="C16" s="318"/>
      <c r="D16" s="318"/>
      <c r="E16" s="318"/>
      <c r="F16" s="333"/>
      <c r="G16" s="333"/>
      <c r="H16" s="333"/>
      <c r="I16" s="326"/>
      <c r="J16" s="334" t="s">
        <v>60</v>
      </c>
      <c r="K16" s="335"/>
      <c r="L16" s="336" t="s">
        <v>61</v>
      </c>
      <c r="M16" s="337"/>
      <c r="N16" s="338" t="s">
        <v>62</v>
      </c>
      <c r="O16" s="339"/>
      <c r="P16" s="331"/>
      <c r="Q16" s="333"/>
      <c r="R16" s="333"/>
      <c r="S16" s="331"/>
      <c r="T16" s="333"/>
      <c r="U16" s="318"/>
    </row>
    <row r="17" spans="1:22" ht="17.25" thickBot="1" x14ac:dyDescent="0.3">
      <c r="A17" s="101"/>
      <c r="B17" s="101"/>
      <c r="C17" s="101"/>
      <c r="D17" s="101"/>
      <c r="E17" s="101"/>
      <c r="F17" s="122"/>
      <c r="G17" s="122"/>
      <c r="H17" s="118"/>
      <c r="I17" s="187"/>
      <c r="J17" s="188" t="s">
        <v>63</v>
      </c>
      <c r="K17" s="189" t="s">
        <v>64</v>
      </c>
      <c r="L17" s="190" t="s">
        <v>63</v>
      </c>
      <c r="M17" s="103" t="s">
        <v>64</v>
      </c>
      <c r="N17" s="103" t="s">
        <v>63</v>
      </c>
      <c r="O17" s="189" t="s">
        <v>64</v>
      </c>
      <c r="P17" s="275"/>
      <c r="Q17" s="118"/>
      <c r="R17" s="120"/>
      <c r="S17" s="120"/>
      <c r="T17" s="120"/>
      <c r="U17" s="105"/>
    </row>
    <row r="18" spans="1:22" s="26" customFormat="1" ht="39.6" customHeight="1" x14ac:dyDescent="0.25">
      <c r="A18" s="276" t="str" cm="1">
        <f t="array" ref="A18">+_xlfn.IFS(B18='Número de actividades'!$C$3,'Número de actividades'!$B$3,B18='Número de actividades'!$C$4,'Número de actividades'!$B$3,B18='Número de actividades'!$C$5,'Número de actividades'!$B$3,B18='Número de actividades'!$C$6,'Número de actividades'!$B$3,B18='Número de actividades'!$C$7,'Número de actividades'!$B$7,B18='Número de actividades'!$C$8,'Número de actividades'!$B$7,B18='Número de actividades'!$C$9,'Número de actividades'!$B$9,B18='Número de actividades'!$C$10,'Número de actividades'!$B$9,B18='Número de actividades'!$C$11,'Número de actividades'!$B$9,B18='Número de actividades'!$B$12,'Número de actividades'!$B$12)</f>
        <v>1. Administración de riesgos</v>
      </c>
      <c r="B18" s="277" t="s">
        <v>65</v>
      </c>
      <c r="C18" s="112" t="s">
        <v>66</v>
      </c>
      <c r="D18" s="108" t="s">
        <v>67</v>
      </c>
      <c r="E18" s="108" t="s">
        <v>68</v>
      </c>
      <c r="F18" s="109" t="s">
        <v>69</v>
      </c>
      <c r="G18" s="112">
        <v>1</v>
      </c>
      <c r="H18" s="281">
        <v>46054</v>
      </c>
      <c r="I18" s="282">
        <v>46203</v>
      </c>
      <c r="J18" s="192">
        <v>0</v>
      </c>
      <c r="K18" s="193">
        <v>0</v>
      </c>
      <c r="L18" s="192">
        <v>1</v>
      </c>
      <c r="M18" s="194">
        <v>0</v>
      </c>
      <c r="N18" s="195">
        <v>0</v>
      </c>
      <c r="O18" s="193">
        <v>0</v>
      </c>
      <c r="P18" s="288"/>
      <c r="Q18" s="289"/>
      <c r="R18" s="290"/>
      <c r="S18" s="197">
        <f>((K18+M18+O18)/(J18+L18+N18))</f>
        <v>0</v>
      </c>
      <c r="T18" s="197"/>
      <c r="U18" s="198" t="s">
        <v>44</v>
      </c>
    </row>
    <row r="19" spans="1:22" s="26" customFormat="1" ht="31.5" x14ac:dyDescent="0.25">
      <c r="A19" s="243" t="str" cm="1">
        <f t="array" ref="A19">+_xlfn.IFS(B19='Número de actividades'!$C$3,'Número de actividades'!$B$3,B19='Número de actividades'!$C$4,'Número de actividades'!$B$3,B19='Número de actividades'!$C$5,'Número de actividades'!$B$3,B19='Número de actividades'!$C$6,'Número de actividades'!$B$3,B19='Número de actividades'!$C$7,'Número de actividades'!$B$7,B19='Número de actividades'!$C$8,'Número de actividades'!$B$7,B19='Número de actividades'!$C$9,'Número de actividades'!$B$9,B19='Número de actividades'!$C$10,'Número de actividades'!$B$9,B19='Número de actividades'!$C$11,'Número de actividades'!$B$9,B19='Número de actividades'!$B$12,'Número de actividades'!$B$12)</f>
        <v>1. Administración de riesgos</v>
      </c>
      <c r="B19" s="277" t="s">
        <v>65</v>
      </c>
      <c r="C19" s="88" t="s">
        <v>70</v>
      </c>
      <c r="D19" s="75" t="s">
        <v>71</v>
      </c>
      <c r="E19" s="75" t="s">
        <v>72</v>
      </c>
      <c r="F19" s="83" t="s">
        <v>73</v>
      </c>
      <c r="G19" s="88">
        <v>1</v>
      </c>
      <c r="H19" s="283">
        <v>46024</v>
      </c>
      <c r="I19" s="284">
        <v>46142</v>
      </c>
      <c r="J19" s="167">
        <v>1</v>
      </c>
      <c r="K19" s="155">
        <v>0</v>
      </c>
      <c r="L19" s="167">
        <v>0</v>
      </c>
      <c r="M19" s="147">
        <v>0</v>
      </c>
      <c r="N19" s="169">
        <v>0</v>
      </c>
      <c r="O19" s="155">
        <v>0</v>
      </c>
      <c r="P19" s="288"/>
      <c r="Q19" s="291"/>
      <c r="R19" s="292"/>
      <c r="S19" s="197">
        <f>((K19+M19+O19)/(J19+L19+N19))</f>
        <v>0</v>
      </c>
      <c r="T19" s="183"/>
      <c r="U19" s="172" t="s">
        <v>44</v>
      </c>
    </row>
    <row r="20" spans="1:22" s="26" customFormat="1" ht="31.5" x14ac:dyDescent="0.25">
      <c r="A20" s="243" t="str" cm="1">
        <f t="array" ref="A20">+_xlfn.IFS(B20='Número de actividades'!$C$3,'Número de actividades'!$B$3,B20='Número de actividades'!$C$4,'Número de actividades'!$B$3,B20='Número de actividades'!$C$5,'Número de actividades'!$B$3,B20='Número de actividades'!$C$6,'Número de actividades'!$B$3,B20='Número de actividades'!$C$7,'Número de actividades'!$B$7,B20='Número de actividades'!$C$8,'Número de actividades'!$B$7,B20='Número de actividades'!$C$9,'Número de actividades'!$B$9,B20='Número de actividades'!$C$10,'Número de actividades'!$B$9,B20='Número de actividades'!$C$11,'Número de actividades'!$B$9,B20='Número de actividades'!$B$12,'Número de actividades'!$B$12)</f>
        <v>1. Administración de riesgos</v>
      </c>
      <c r="B20" s="277" t="s">
        <v>65</v>
      </c>
      <c r="C20" s="88" t="s">
        <v>74</v>
      </c>
      <c r="D20" s="75" t="s">
        <v>75</v>
      </c>
      <c r="E20" s="75" t="s">
        <v>76</v>
      </c>
      <c r="F20" s="83" t="s">
        <v>73</v>
      </c>
      <c r="G20" s="88">
        <v>1</v>
      </c>
      <c r="H20" s="283">
        <v>46024</v>
      </c>
      <c r="I20" s="284">
        <v>46053</v>
      </c>
      <c r="J20" s="167">
        <v>1</v>
      </c>
      <c r="K20" s="155">
        <v>0</v>
      </c>
      <c r="L20" s="167">
        <v>0</v>
      </c>
      <c r="M20" s="147">
        <v>0</v>
      </c>
      <c r="N20" s="169">
        <v>0</v>
      </c>
      <c r="O20" s="155">
        <v>0</v>
      </c>
      <c r="P20" s="288"/>
      <c r="Q20" s="291"/>
      <c r="R20" s="292"/>
      <c r="S20" s="197">
        <f t="shared" ref="S20:S82" si="0">((K20+M20+O20)/(J20+L20+N20))</f>
        <v>0</v>
      </c>
      <c r="T20" s="183"/>
      <c r="U20" s="172" t="s">
        <v>44</v>
      </c>
      <c r="V20" s="27"/>
    </row>
    <row r="21" spans="1:22" s="26" customFormat="1" ht="31.5" x14ac:dyDescent="0.25">
      <c r="A21" s="243" t="str" cm="1">
        <f t="array" ref="A21">+_xlfn.IFS(B21='Número de actividades'!$C$3,'Número de actividades'!$B$3,B21='Número de actividades'!$C$4,'Número de actividades'!$B$3,B21='Número de actividades'!$C$5,'Número de actividades'!$B$3,B21='Número de actividades'!$C$6,'Número de actividades'!$B$3,B21='Número de actividades'!$C$7,'Número de actividades'!$B$7,B21='Número de actividades'!$C$8,'Número de actividades'!$B$7,B21='Número de actividades'!$C$9,'Número de actividades'!$B$9,B21='Número de actividades'!$C$10,'Número de actividades'!$B$9,B21='Número de actividades'!$C$11,'Número de actividades'!$B$9,B21='Número de actividades'!$B$12,'Número de actividades'!$B$12)</f>
        <v>1. Administración de riesgos</v>
      </c>
      <c r="B21" s="277" t="s">
        <v>65</v>
      </c>
      <c r="C21" s="88" t="s">
        <v>77</v>
      </c>
      <c r="D21" s="75" t="s">
        <v>78</v>
      </c>
      <c r="E21" s="75" t="s">
        <v>79</v>
      </c>
      <c r="F21" s="83" t="s">
        <v>80</v>
      </c>
      <c r="G21" s="88">
        <v>1</v>
      </c>
      <c r="H21" s="283">
        <v>46024</v>
      </c>
      <c r="I21" s="284">
        <v>46053</v>
      </c>
      <c r="J21" s="167">
        <v>1</v>
      </c>
      <c r="K21" s="155">
        <v>0</v>
      </c>
      <c r="L21" s="167">
        <v>0</v>
      </c>
      <c r="M21" s="147">
        <v>0</v>
      </c>
      <c r="N21" s="169">
        <v>0</v>
      </c>
      <c r="O21" s="155">
        <v>0</v>
      </c>
      <c r="P21" s="288"/>
      <c r="Q21" s="291"/>
      <c r="R21" s="292"/>
      <c r="S21" s="197">
        <f t="shared" si="0"/>
        <v>0</v>
      </c>
      <c r="T21" s="183"/>
      <c r="U21" s="172" t="s">
        <v>44</v>
      </c>
      <c r="V21" s="27"/>
    </row>
    <row r="22" spans="1:22" s="26" customFormat="1" ht="31.5" x14ac:dyDescent="0.25">
      <c r="A22" s="243" t="str" cm="1">
        <f t="array" ref="A22">+_xlfn.IFS(B22='Número de actividades'!$C$3,'Número de actividades'!$B$3,B22='Número de actividades'!$C$4,'Número de actividades'!$B$3,B22='Número de actividades'!$C$5,'Número de actividades'!$B$3,B22='Número de actividades'!$C$6,'Número de actividades'!$B$3,B22='Número de actividades'!$C$7,'Número de actividades'!$B$7,B22='Número de actividades'!$C$8,'Número de actividades'!$B$7,B22='Número de actividades'!$C$9,'Número de actividades'!$B$9,B22='Número de actividades'!$C$10,'Número de actividades'!$B$9,B22='Número de actividades'!$C$11,'Número de actividades'!$B$9,B22='Número de actividades'!$B$12,'Número de actividades'!$B$12)</f>
        <v>1. Administración de riesgos</v>
      </c>
      <c r="B22" s="277" t="s">
        <v>65</v>
      </c>
      <c r="C22" s="88" t="s">
        <v>81</v>
      </c>
      <c r="D22" s="75" t="s">
        <v>82</v>
      </c>
      <c r="E22" s="75" t="s">
        <v>83</v>
      </c>
      <c r="F22" s="83" t="s">
        <v>73</v>
      </c>
      <c r="G22" s="88">
        <v>2</v>
      </c>
      <c r="H22" s="283">
        <v>46165</v>
      </c>
      <c r="I22" s="284">
        <v>46371</v>
      </c>
      <c r="J22" s="167">
        <v>0</v>
      </c>
      <c r="K22" s="155">
        <v>0</v>
      </c>
      <c r="L22" s="167">
        <v>1</v>
      </c>
      <c r="M22" s="147">
        <v>0</v>
      </c>
      <c r="N22" s="169">
        <v>1</v>
      </c>
      <c r="O22" s="155">
        <v>0</v>
      </c>
      <c r="P22" s="288"/>
      <c r="Q22" s="291"/>
      <c r="R22" s="292"/>
      <c r="S22" s="197">
        <f t="shared" si="0"/>
        <v>0</v>
      </c>
      <c r="T22" s="183"/>
      <c r="U22" s="172" t="s">
        <v>44</v>
      </c>
      <c r="V22" s="27"/>
    </row>
    <row r="23" spans="1:22" s="26" customFormat="1" ht="31.5" x14ac:dyDescent="0.25">
      <c r="A23" s="243" t="str" cm="1">
        <f t="array" ref="A23">+_xlfn.IFS(B23='Número de actividades'!$C$3,'Número de actividades'!$B$3,B23='Número de actividades'!$C$4,'Número de actividades'!$B$3,B23='Número de actividades'!$C$5,'Número de actividades'!$B$3,B23='Número de actividades'!$C$6,'Número de actividades'!$B$3,B23='Número de actividades'!$C$7,'Número de actividades'!$B$7,B23='Número de actividades'!$C$8,'Número de actividades'!$B$7,B23='Número de actividades'!$C$9,'Número de actividades'!$B$9,B23='Número de actividades'!$C$10,'Número de actividades'!$B$9,B23='Número de actividades'!$C$11,'Número de actividades'!$B$9,B23='Número de actividades'!$B$12,'Número de actividades'!$B$12)</f>
        <v>1. Administración de riesgos</v>
      </c>
      <c r="B23" s="277" t="s">
        <v>65</v>
      </c>
      <c r="C23" s="88" t="s">
        <v>84</v>
      </c>
      <c r="D23" s="75" t="s">
        <v>85</v>
      </c>
      <c r="E23" s="75" t="s">
        <v>86</v>
      </c>
      <c r="F23" s="83" t="s">
        <v>87</v>
      </c>
      <c r="G23" s="88">
        <v>2</v>
      </c>
      <c r="H23" s="283">
        <v>46023</v>
      </c>
      <c r="I23" s="284">
        <v>46387</v>
      </c>
      <c r="J23" s="167">
        <v>0</v>
      </c>
      <c r="K23" s="155">
        <v>0</v>
      </c>
      <c r="L23" s="167">
        <v>1</v>
      </c>
      <c r="M23" s="147">
        <v>0</v>
      </c>
      <c r="N23" s="169">
        <v>1</v>
      </c>
      <c r="O23" s="155">
        <v>0</v>
      </c>
      <c r="P23" s="288"/>
      <c r="Q23" s="291"/>
      <c r="R23" s="292"/>
      <c r="S23" s="197">
        <f t="shared" si="0"/>
        <v>0</v>
      </c>
      <c r="T23" s="183"/>
      <c r="U23" s="172" t="s">
        <v>44</v>
      </c>
    </row>
    <row r="24" spans="1:22" s="26" customFormat="1" ht="31.5" x14ac:dyDescent="0.25">
      <c r="A24" s="243" t="str" cm="1">
        <f t="array" ref="A24">+_xlfn.IFS(B24='Número de actividades'!$C$3,'Número de actividades'!$B$3,B24='Número de actividades'!$C$4,'Número de actividades'!$B$3,B24='Número de actividades'!$C$5,'Número de actividades'!$B$3,B24='Número de actividades'!$C$6,'Número de actividades'!$B$3,B24='Número de actividades'!$C$7,'Número de actividades'!$B$7,B24='Número de actividades'!$C$8,'Número de actividades'!$B$7,B24='Número de actividades'!$C$9,'Número de actividades'!$B$9,B24='Número de actividades'!$C$10,'Número de actividades'!$B$9,B24='Número de actividades'!$C$11,'Número de actividades'!$B$9,B24='Número de actividades'!$B$12,'Número de actividades'!$B$12)</f>
        <v>1. Administración de riesgos</v>
      </c>
      <c r="B24" s="277" t="s">
        <v>88</v>
      </c>
      <c r="C24" s="88" t="s">
        <v>89</v>
      </c>
      <c r="D24" s="75" t="s">
        <v>90</v>
      </c>
      <c r="E24" s="75" t="s">
        <v>91</v>
      </c>
      <c r="F24" s="83" t="s">
        <v>92</v>
      </c>
      <c r="G24" s="88">
        <v>1</v>
      </c>
      <c r="H24" s="283">
        <v>46023</v>
      </c>
      <c r="I24" s="284">
        <v>46387</v>
      </c>
      <c r="J24" s="167">
        <v>0</v>
      </c>
      <c r="K24" s="155">
        <v>0</v>
      </c>
      <c r="L24" s="167">
        <v>0</v>
      </c>
      <c r="M24" s="147">
        <v>0</v>
      </c>
      <c r="N24" s="169">
        <v>1</v>
      </c>
      <c r="O24" s="155">
        <v>0</v>
      </c>
      <c r="P24" s="288"/>
      <c r="Q24" s="291"/>
      <c r="R24" s="292"/>
      <c r="S24" s="197">
        <f t="shared" si="0"/>
        <v>0</v>
      </c>
      <c r="T24" s="183"/>
      <c r="U24" s="172" t="s">
        <v>44</v>
      </c>
      <c r="V24" s="27"/>
    </row>
    <row r="25" spans="1:22" s="26" customFormat="1" ht="31.5" x14ac:dyDescent="0.25">
      <c r="A25" s="243" t="str" cm="1">
        <f t="array" ref="A25">+_xlfn.IFS(B25='Número de actividades'!$C$3,'Número de actividades'!$B$3,B25='Número de actividades'!$C$4,'Número de actividades'!$B$3,B25='Número de actividades'!$C$5,'Número de actividades'!$B$3,B25='Número de actividades'!$C$6,'Número de actividades'!$B$3,B25='Número de actividades'!$C$7,'Número de actividades'!$B$7,B25='Número de actividades'!$C$8,'Número de actividades'!$B$7,B25='Número de actividades'!$C$9,'Número de actividades'!$B$9,B25='Número de actividades'!$C$10,'Número de actividades'!$B$9,B25='Número de actividades'!$C$11,'Número de actividades'!$B$9,B25='Número de actividades'!$B$12,'Número de actividades'!$B$12)</f>
        <v>1. Administración de riesgos</v>
      </c>
      <c r="B25" s="277" t="s">
        <v>88</v>
      </c>
      <c r="C25" s="88" t="s">
        <v>93</v>
      </c>
      <c r="D25" s="75" t="s">
        <v>94</v>
      </c>
      <c r="E25" s="75" t="s">
        <v>95</v>
      </c>
      <c r="F25" s="83" t="s">
        <v>92</v>
      </c>
      <c r="G25" s="88">
        <v>1</v>
      </c>
      <c r="H25" s="283">
        <v>46023</v>
      </c>
      <c r="I25" s="284">
        <v>46387</v>
      </c>
      <c r="J25" s="167">
        <v>0</v>
      </c>
      <c r="K25" s="155">
        <v>0</v>
      </c>
      <c r="L25" s="167">
        <v>0</v>
      </c>
      <c r="M25" s="147">
        <v>0</v>
      </c>
      <c r="N25" s="169">
        <v>1</v>
      </c>
      <c r="O25" s="155">
        <v>0</v>
      </c>
      <c r="P25" s="288"/>
      <c r="Q25" s="291"/>
      <c r="R25" s="292"/>
      <c r="S25" s="197">
        <f t="shared" si="0"/>
        <v>0</v>
      </c>
      <c r="T25" s="183"/>
      <c r="U25" s="172" t="s">
        <v>44</v>
      </c>
      <c r="V25" s="27"/>
    </row>
    <row r="26" spans="1:22" s="26" customFormat="1" ht="31.5" x14ac:dyDescent="0.25">
      <c r="A26" s="243" t="str" cm="1">
        <f t="array" ref="A26">+_xlfn.IFS(B26='Número de actividades'!$C$3,'Número de actividades'!$B$3,B26='Número de actividades'!$C$4,'Número de actividades'!$B$3,B26='Número de actividades'!$C$5,'Número de actividades'!$B$3,B26='Número de actividades'!$C$6,'Número de actividades'!$B$3,B26='Número de actividades'!$C$7,'Número de actividades'!$B$7,B26='Número de actividades'!$C$8,'Número de actividades'!$B$7,B26='Número de actividades'!$C$9,'Número de actividades'!$B$9,B26='Número de actividades'!$C$10,'Número de actividades'!$B$9,B26='Número de actividades'!$C$11,'Número de actividades'!$B$9,B26='Número de actividades'!$B$12,'Número de actividades'!$B$12)</f>
        <v>1. Administración de riesgos</v>
      </c>
      <c r="B26" s="277" t="s">
        <v>88</v>
      </c>
      <c r="C26" s="88" t="s">
        <v>96</v>
      </c>
      <c r="D26" s="75" t="s">
        <v>97</v>
      </c>
      <c r="E26" s="75" t="s">
        <v>98</v>
      </c>
      <c r="F26" s="83" t="s">
        <v>92</v>
      </c>
      <c r="G26" s="88">
        <v>1</v>
      </c>
      <c r="H26" s="283">
        <v>46023</v>
      </c>
      <c r="I26" s="284">
        <v>46387</v>
      </c>
      <c r="J26" s="167">
        <v>0</v>
      </c>
      <c r="K26" s="155">
        <v>0</v>
      </c>
      <c r="L26" s="167">
        <v>0</v>
      </c>
      <c r="M26" s="147">
        <v>0</v>
      </c>
      <c r="N26" s="169">
        <v>1</v>
      </c>
      <c r="O26" s="155">
        <v>0</v>
      </c>
      <c r="P26" s="288"/>
      <c r="Q26" s="291"/>
      <c r="R26" s="292"/>
      <c r="S26" s="197">
        <f t="shared" si="0"/>
        <v>0</v>
      </c>
      <c r="T26" s="183"/>
      <c r="U26" s="172" t="s">
        <v>44</v>
      </c>
      <c r="V26" s="27"/>
    </row>
    <row r="27" spans="1:22" s="26" customFormat="1" x14ac:dyDescent="0.25">
      <c r="A27" s="243" t="str" cm="1">
        <f t="array" ref="A27">+_xlfn.IFS(B27='Número de actividades'!$C$3,'Número de actividades'!$B$3,B27='Número de actividades'!$C$4,'Número de actividades'!$B$3,B27='Número de actividades'!$C$5,'Número de actividades'!$B$3,B27='Número de actividades'!$C$6,'Número de actividades'!$B$3,B27='Número de actividades'!$C$7,'Número de actividades'!$B$7,B27='Número de actividades'!$C$8,'Número de actividades'!$B$7,B27='Número de actividades'!$C$9,'Número de actividades'!$B$9,B27='Número de actividades'!$C$10,'Número de actividades'!$B$9,B27='Número de actividades'!$C$11,'Número de actividades'!$B$9,B27='Número de actividades'!$B$12,'Número de actividades'!$B$12)</f>
        <v>1. Administración de riesgos</v>
      </c>
      <c r="B27" s="277" t="s">
        <v>88</v>
      </c>
      <c r="C27" s="88" t="s">
        <v>99</v>
      </c>
      <c r="D27" s="75" t="s">
        <v>100</v>
      </c>
      <c r="E27" s="75" t="s">
        <v>101</v>
      </c>
      <c r="F27" s="83" t="s">
        <v>92</v>
      </c>
      <c r="G27" s="88">
        <v>1</v>
      </c>
      <c r="H27" s="283">
        <v>46023</v>
      </c>
      <c r="I27" s="284">
        <v>46387</v>
      </c>
      <c r="J27" s="167">
        <v>0</v>
      </c>
      <c r="K27" s="155">
        <v>0</v>
      </c>
      <c r="L27" s="167">
        <v>0</v>
      </c>
      <c r="M27" s="147">
        <v>0</v>
      </c>
      <c r="N27" s="169">
        <v>1</v>
      </c>
      <c r="O27" s="155">
        <v>0</v>
      </c>
      <c r="P27" s="288"/>
      <c r="Q27" s="291"/>
      <c r="R27" s="292"/>
      <c r="S27" s="197">
        <f t="shared" si="0"/>
        <v>0</v>
      </c>
      <c r="T27" s="183"/>
      <c r="U27" s="172" t="s">
        <v>44</v>
      </c>
      <c r="V27" s="27"/>
    </row>
    <row r="28" spans="1:22" s="26" customFormat="1" ht="55.5" customHeight="1" x14ac:dyDescent="0.25">
      <c r="A28" s="243" t="str" cm="1">
        <f t="array" ref="A28">+_xlfn.IFS(B28='Número de actividades'!$C$3,'Número de actividades'!$B$3,B28='Número de actividades'!$C$4,'Número de actividades'!$B$3,B28='Número de actividades'!$C$5,'Número de actividades'!$B$3,B28='Número de actividades'!$C$6,'Número de actividades'!$B$3,B28='Número de actividades'!$C$7,'Número de actividades'!$B$7,B28='Número de actividades'!$C$8,'Número de actividades'!$B$7,B28='Número de actividades'!$C$9,'Número de actividades'!$B$9,B28='Número de actividades'!$C$10,'Número de actividades'!$B$9,B28='Número de actividades'!$C$11,'Número de actividades'!$B$9,B28='Número de actividades'!$B$12,'Número de actividades'!$B$12)</f>
        <v>1. Administración de riesgos</v>
      </c>
      <c r="B28" s="277" t="s">
        <v>102</v>
      </c>
      <c r="C28" s="88" t="s">
        <v>103</v>
      </c>
      <c r="D28" s="75" t="s">
        <v>104</v>
      </c>
      <c r="E28" s="278" t="s">
        <v>105</v>
      </c>
      <c r="F28" s="83" t="s">
        <v>69</v>
      </c>
      <c r="G28" s="112">
        <v>1</v>
      </c>
      <c r="H28" s="281">
        <v>46054</v>
      </c>
      <c r="I28" s="282">
        <v>46203</v>
      </c>
      <c r="J28" s="167">
        <v>0</v>
      </c>
      <c r="K28" s="155">
        <v>0</v>
      </c>
      <c r="L28" s="167">
        <v>1</v>
      </c>
      <c r="M28" s="147">
        <v>0</v>
      </c>
      <c r="N28" s="169">
        <v>0</v>
      </c>
      <c r="O28" s="155">
        <v>0</v>
      </c>
      <c r="P28" s="288"/>
      <c r="Q28" s="291"/>
      <c r="R28" s="292"/>
      <c r="S28" s="197">
        <f t="shared" si="0"/>
        <v>0</v>
      </c>
      <c r="T28" s="183"/>
      <c r="U28" s="172" t="s">
        <v>44</v>
      </c>
      <c r="V28" s="27"/>
    </row>
    <row r="29" spans="1:22" s="26" customFormat="1" ht="31.5" x14ac:dyDescent="0.25">
      <c r="A29" s="243" t="str" cm="1">
        <f t="array" ref="A29">+_xlfn.IFS(B29='Número de actividades'!$C$3,'Número de actividades'!$B$3,B29='Número de actividades'!$C$4,'Número de actividades'!$B$3,B29='Número de actividades'!$C$5,'Número de actividades'!$B$3,B29='Número de actividades'!$C$6,'Número de actividades'!$B$3,B29='Número de actividades'!$C$7,'Número de actividades'!$B$7,B29='Número de actividades'!$C$8,'Número de actividades'!$B$7,B29='Número de actividades'!$C$9,'Número de actividades'!$B$9,B29='Número de actividades'!$C$10,'Número de actividades'!$B$9,B29='Número de actividades'!$C$11,'Número de actividades'!$B$9,B29='Número de actividades'!$B$12,'Número de actividades'!$B$12)</f>
        <v>1. Administración de riesgos</v>
      </c>
      <c r="B29" s="277" t="s">
        <v>102</v>
      </c>
      <c r="C29" s="88" t="s">
        <v>106</v>
      </c>
      <c r="D29" s="75" t="s">
        <v>107</v>
      </c>
      <c r="E29" s="75" t="s">
        <v>108</v>
      </c>
      <c r="F29" s="83" t="s">
        <v>69</v>
      </c>
      <c r="G29" s="88">
        <v>4</v>
      </c>
      <c r="H29" s="281">
        <v>46054</v>
      </c>
      <c r="I29" s="282">
        <v>46387</v>
      </c>
      <c r="J29" s="167">
        <v>0</v>
      </c>
      <c r="K29" s="155">
        <v>0</v>
      </c>
      <c r="L29" s="167">
        <v>0</v>
      </c>
      <c r="M29" s="147">
        <v>0</v>
      </c>
      <c r="N29" s="169">
        <v>4</v>
      </c>
      <c r="O29" s="155">
        <v>0</v>
      </c>
      <c r="P29" s="288"/>
      <c r="Q29" s="291"/>
      <c r="R29" s="292"/>
      <c r="S29" s="197">
        <f t="shared" si="0"/>
        <v>0</v>
      </c>
      <c r="T29" s="183"/>
      <c r="U29" s="172" t="s">
        <v>44</v>
      </c>
      <c r="V29" s="27"/>
    </row>
    <row r="30" spans="1:22" s="26" customFormat="1" ht="105.75" customHeight="1" x14ac:dyDescent="0.25">
      <c r="A30" s="243" t="str" cm="1">
        <f t="array" ref="A30">+_xlfn.IFS(B30='Número de actividades'!$C$3,'Número de actividades'!$B$3,B30='Número de actividades'!$C$4,'Número de actividades'!$B$3,B30='Número de actividades'!$C$5,'Número de actividades'!$B$3,B30='Número de actividades'!$C$6,'Número de actividades'!$B$3,B30='Número de actividades'!$C$7,'Número de actividades'!$B$7,B30='Número de actividades'!$C$8,'Número de actividades'!$B$7,B30='Número de actividades'!$C$9,'Número de actividades'!$B$9,B30='Número de actividades'!$C$10,'Número de actividades'!$B$9,B30='Número de actividades'!$C$11,'Número de actividades'!$B$9,B30='Número de actividades'!$B$12,'Número de actividades'!$B$12)</f>
        <v>1. Administración de riesgos</v>
      </c>
      <c r="B30" s="277" t="s">
        <v>102</v>
      </c>
      <c r="C30" s="88" t="s">
        <v>109</v>
      </c>
      <c r="D30" s="75" t="s">
        <v>110</v>
      </c>
      <c r="E30" s="75" t="s">
        <v>111</v>
      </c>
      <c r="F30" s="83" t="s">
        <v>69</v>
      </c>
      <c r="G30" s="88">
        <v>1</v>
      </c>
      <c r="H30" s="281">
        <v>46357</v>
      </c>
      <c r="I30" s="282">
        <v>46387</v>
      </c>
      <c r="J30" s="167">
        <v>0</v>
      </c>
      <c r="K30" s="155">
        <v>0</v>
      </c>
      <c r="L30" s="167">
        <v>0</v>
      </c>
      <c r="M30" s="147">
        <v>0</v>
      </c>
      <c r="N30" s="169">
        <v>1</v>
      </c>
      <c r="O30" s="155">
        <v>0</v>
      </c>
      <c r="P30" s="288"/>
      <c r="Q30" s="291"/>
      <c r="R30" s="292"/>
      <c r="S30" s="197">
        <f t="shared" si="0"/>
        <v>0</v>
      </c>
      <c r="T30" s="183"/>
      <c r="U30" s="172" t="s">
        <v>44</v>
      </c>
      <c r="V30" s="27"/>
    </row>
    <row r="31" spans="1:22" s="26" customFormat="1" ht="63" x14ac:dyDescent="0.25">
      <c r="A31" s="243" t="str" cm="1">
        <f t="array" ref="A31">+_xlfn.IFS(B31='Número de actividades'!$C$3,'Número de actividades'!$B$3,B31='Número de actividades'!$C$4,'Número de actividades'!$B$3,B31='Número de actividades'!$C$5,'Número de actividades'!$B$3,B31='Número de actividades'!$C$6,'Número de actividades'!$B$3,B31='Número de actividades'!$C$7,'Número de actividades'!$B$7,B31='Número de actividades'!$C$8,'Número de actividades'!$B$7,B31='Número de actividades'!$C$9,'Número de actividades'!$B$9,B31='Número de actividades'!$C$10,'Número de actividades'!$B$9,B31='Número de actividades'!$C$11,'Número de actividades'!$B$9,B31='Número de actividades'!$B$12,'Número de actividades'!$B$12)</f>
        <v>1. Administración de riesgos</v>
      </c>
      <c r="B31" s="277" t="s">
        <v>112</v>
      </c>
      <c r="C31" s="88" t="s">
        <v>113</v>
      </c>
      <c r="D31" s="75" t="s">
        <v>114</v>
      </c>
      <c r="E31" s="75" t="s">
        <v>115</v>
      </c>
      <c r="F31" s="80" t="s">
        <v>69</v>
      </c>
      <c r="G31" s="88">
        <v>1</v>
      </c>
      <c r="H31" s="281">
        <v>46296</v>
      </c>
      <c r="I31" s="282">
        <v>46387</v>
      </c>
      <c r="J31" s="167">
        <v>0</v>
      </c>
      <c r="K31" s="155">
        <v>0</v>
      </c>
      <c r="L31" s="167">
        <v>0</v>
      </c>
      <c r="M31" s="147">
        <v>0</v>
      </c>
      <c r="N31" s="169">
        <v>1</v>
      </c>
      <c r="O31" s="155">
        <v>0</v>
      </c>
      <c r="P31" s="288"/>
      <c r="Q31" s="291"/>
      <c r="R31" s="292"/>
      <c r="S31" s="197">
        <f t="shared" si="0"/>
        <v>0</v>
      </c>
      <c r="T31" s="183"/>
      <c r="U31" s="172" t="s">
        <v>44</v>
      </c>
      <c r="V31" s="27"/>
    </row>
    <row r="32" spans="1:22" s="26" customFormat="1" ht="31.5" x14ac:dyDescent="0.25">
      <c r="A32" s="243" t="str" cm="1">
        <f t="array" ref="A32">+_xlfn.IFS(B32='Número de actividades'!$C$3,'Número de actividades'!$B$3,B32='Número de actividades'!$C$4,'Número de actividades'!$B$3,B32='Número de actividades'!$C$5,'Número de actividades'!$B$3,B32='Número de actividades'!$C$6,'Número de actividades'!$B$3,B32='Número de actividades'!$C$7,'Número de actividades'!$B$7,B32='Número de actividades'!$C$8,'Número de actividades'!$B$7,B32='Número de actividades'!$C$9,'Número de actividades'!$B$9,B32='Número de actividades'!$C$10,'Número de actividades'!$B$9,B32='Número de actividades'!$C$11,'Número de actividades'!$B$9,B32='Número de actividades'!$B$12,'Número de actividades'!$B$12)</f>
        <v>1. Administración de riesgos</v>
      </c>
      <c r="B32" s="277" t="s">
        <v>112</v>
      </c>
      <c r="C32" s="88" t="s">
        <v>116</v>
      </c>
      <c r="D32" s="75" t="s">
        <v>117</v>
      </c>
      <c r="E32" s="75" t="s">
        <v>118</v>
      </c>
      <c r="F32" s="83" t="s">
        <v>92</v>
      </c>
      <c r="G32" s="88">
        <v>1</v>
      </c>
      <c r="H32" s="283">
        <v>46023</v>
      </c>
      <c r="I32" s="284">
        <v>46387</v>
      </c>
      <c r="J32" s="167">
        <v>0</v>
      </c>
      <c r="K32" s="155">
        <v>0</v>
      </c>
      <c r="L32" s="167">
        <v>0</v>
      </c>
      <c r="M32" s="147">
        <v>0</v>
      </c>
      <c r="N32" s="169">
        <v>1</v>
      </c>
      <c r="O32" s="155">
        <v>0</v>
      </c>
      <c r="P32" s="288"/>
      <c r="Q32" s="291"/>
      <c r="R32" s="292"/>
      <c r="S32" s="197">
        <f t="shared" si="0"/>
        <v>0</v>
      </c>
      <c r="T32" s="183"/>
      <c r="U32" s="172" t="s">
        <v>44</v>
      </c>
      <c r="V32" s="27"/>
    </row>
    <row r="33" spans="1:22" s="26" customFormat="1" ht="31.5" x14ac:dyDescent="0.25">
      <c r="A33" s="243" t="str" cm="1">
        <f t="array" ref="A33">+_xlfn.IFS(B33='Número de actividades'!$C$3,'Número de actividades'!$B$3,B33='Número de actividades'!$C$4,'Número de actividades'!$B$3,B33='Número de actividades'!$C$5,'Número de actividades'!$B$3,B33='Número de actividades'!$C$6,'Número de actividades'!$B$3,B33='Número de actividades'!$C$7,'Número de actividades'!$B$7,B33='Número de actividades'!$C$8,'Número de actividades'!$B$7,B33='Número de actividades'!$C$9,'Número de actividades'!$B$9,B33='Número de actividades'!$C$10,'Número de actividades'!$B$9,B33='Número de actividades'!$C$11,'Número de actividades'!$B$9,B33='Número de actividades'!$B$12,'Número de actividades'!$B$12)</f>
        <v>1. Administración de riesgos</v>
      </c>
      <c r="B33" s="277" t="s">
        <v>112</v>
      </c>
      <c r="C33" s="88" t="s">
        <v>119</v>
      </c>
      <c r="D33" s="75" t="s">
        <v>120</v>
      </c>
      <c r="E33" s="75" t="s">
        <v>121</v>
      </c>
      <c r="F33" s="83" t="s">
        <v>92</v>
      </c>
      <c r="G33" s="88">
        <v>1</v>
      </c>
      <c r="H33" s="283">
        <v>46023</v>
      </c>
      <c r="I33" s="284">
        <v>46387</v>
      </c>
      <c r="J33" s="167">
        <v>0</v>
      </c>
      <c r="K33" s="155">
        <v>0</v>
      </c>
      <c r="L33" s="167">
        <v>0</v>
      </c>
      <c r="M33" s="147">
        <v>0</v>
      </c>
      <c r="N33" s="169">
        <v>1</v>
      </c>
      <c r="O33" s="155">
        <v>0</v>
      </c>
      <c r="P33" s="288"/>
      <c r="Q33" s="291"/>
      <c r="R33" s="292"/>
      <c r="S33" s="197">
        <f t="shared" si="0"/>
        <v>0</v>
      </c>
      <c r="T33" s="183"/>
      <c r="U33" s="172" t="s">
        <v>44</v>
      </c>
      <c r="V33" s="27"/>
    </row>
    <row r="34" spans="1:22" s="26" customFormat="1" x14ac:dyDescent="0.25">
      <c r="A34" s="243" t="str" cm="1">
        <f t="array" ref="A34">+_xlfn.IFS(B34='Número de actividades'!$C$3,'Número de actividades'!$B$3,B34='Número de actividades'!$C$4,'Número de actividades'!$B$3,B34='Número de actividades'!$C$5,'Número de actividades'!$B$3,B34='Número de actividades'!$C$6,'Número de actividades'!$B$3,B34='Número de actividades'!$C$7,'Número de actividades'!$B$7,B34='Número de actividades'!$C$8,'Número de actividades'!$B$7,B34='Número de actividades'!$C$9,'Número de actividades'!$B$9,B34='Número de actividades'!$C$10,'Número de actividades'!$B$9,B34='Número de actividades'!$C$11,'Número de actividades'!$B$9,B34='Número de actividades'!$B$12,'Número de actividades'!$B$12)</f>
        <v>1. Administración de riesgos</v>
      </c>
      <c r="B34" s="277" t="s">
        <v>112</v>
      </c>
      <c r="C34" s="88" t="s">
        <v>122</v>
      </c>
      <c r="D34" s="75" t="s">
        <v>123</v>
      </c>
      <c r="E34" s="75" t="s">
        <v>124</v>
      </c>
      <c r="F34" s="83" t="s">
        <v>92</v>
      </c>
      <c r="G34" s="88">
        <v>1</v>
      </c>
      <c r="H34" s="283">
        <v>46023</v>
      </c>
      <c r="I34" s="284">
        <v>46387</v>
      </c>
      <c r="J34" s="167">
        <v>0</v>
      </c>
      <c r="K34" s="155">
        <v>0</v>
      </c>
      <c r="L34" s="167">
        <v>0</v>
      </c>
      <c r="M34" s="147">
        <v>0</v>
      </c>
      <c r="N34" s="169">
        <v>1</v>
      </c>
      <c r="O34" s="155">
        <v>0</v>
      </c>
      <c r="P34" s="288"/>
      <c r="Q34" s="291"/>
      <c r="R34" s="292"/>
      <c r="S34" s="197">
        <f t="shared" si="0"/>
        <v>0</v>
      </c>
      <c r="T34" s="183"/>
      <c r="U34" s="172" t="s">
        <v>44</v>
      </c>
      <c r="V34" s="27"/>
    </row>
    <row r="35" spans="1:22" s="26" customFormat="1" ht="78.75" x14ac:dyDescent="0.25">
      <c r="A35" s="243" t="str" cm="1">
        <f t="array" ref="A35">+_xlfn.IFS(B35='Número de actividades'!$C$3,'Número de actividades'!$B$3,B35='Número de actividades'!$C$4,'Número de actividades'!$B$3,B35='Número de actividades'!$C$5,'Número de actividades'!$B$3,B35='Número de actividades'!$C$6,'Número de actividades'!$B$3,B35='Número de actividades'!$C$7,'Número de actividades'!$B$7,B35='Número de actividades'!$C$8,'Número de actividades'!$B$7,B35='Número de actividades'!$C$9,'Número de actividades'!$B$9,B35='Número de actividades'!$C$10,'Número de actividades'!$B$9,B35='Número de actividades'!$C$11,'Número de actividades'!$B$9,B35='Número de actividades'!$B$12,'Número de actividades'!$B$12)</f>
        <v>2. Redes y articulación</v>
      </c>
      <c r="B35" s="277" t="s">
        <v>125</v>
      </c>
      <c r="C35" s="88" t="s">
        <v>126</v>
      </c>
      <c r="D35" s="75" t="s">
        <v>127</v>
      </c>
      <c r="E35" s="75" t="s">
        <v>594</v>
      </c>
      <c r="F35" s="80" t="s">
        <v>129</v>
      </c>
      <c r="G35" s="88">
        <v>1</v>
      </c>
      <c r="H35" s="283">
        <v>46042</v>
      </c>
      <c r="I35" s="284">
        <v>46264</v>
      </c>
      <c r="J35" s="167">
        <v>0</v>
      </c>
      <c r="K35" s="155">
        <v>0</v>
      </c>
      <c r="L35" s="167">
        <v>1</v>
      </c>
      <c r="M35" s="147">
        <v>0</v>
      </c>
      <c r="N35" s="169">
        <v>0</v>
      </c>
      <c r="O35" s="155">
        <v>0</v>
      </c>
      <c r="P35" s="288"/>
      <c r="Q35" s="291"/>
      <c r="R35" s="292"/>
      <c r="S35" s="197">
        <f t="shared" si="0"/>
        <v>0</v>
      </c>
      <c r="T35" s="183"/>
      <c r="U35" s="172" t="s">
        <v>44</v>
      </c>
      <c r="V35" s="27"/>
    </row>
    <row r="36" spans="1:22" s="26" customFormat="1" ht="31.5" x14ac:dyDescent="0.25">
      <c r="A36" s="243" t="str" cm="1">
        <f t="array" ref="A36">+_xlfn.IFS(B36='Número de actividades'!$C$3,'Número de actividades'!$B$3,B36='Número de actividades'!$C$4,'Número de actividades'!$B$3,B36='Número de actividades'!$C$5,'Número de actividades'!$B$3,B36='Número de actividades'!$C$6,'Número de actividades'!$B$3,B36='Número de actividades'!$C$7,'Número de actividades'!$B$7,B36='Número de actividades'!$C$8,'Número de actividades'!$B$7,B36='Número de actividades'!$C$9,'Número de actividades'!$B$9,B36='Número de actividades'!$C$10,'Número de actividades'!$B$9,B36='Número de actividades'!$C$11,'Número de actividades'!$B$9,B36='Número de actividades'!$B$12,'Número de actividades'!$B$12)</f>
        <v>2. Redes y articulación</v>
      </c>
      <c r="B36" s="277" t="s">
        <v>125</v>
      </c>
      <c r="C36" s="88" t="s">
        <v>132</v>
      </c>
      <c r="D36" s="75" t="s">
        <v>133</v>
      </c>
      <c r="E36" s="75" t="s">
        <v>595</v>
      </c>
      <c r="F36" s="158" t="s">
        <v>129</v>
      </c>
      <c r="G36" s="88">
        <v>2</v>
      </c>
      <c r="H36" s="283">
        <v>46296</v>
      </c>
      <c r="I36" s="284">
        <v>46387</v>
      </c>
      <c r="J36" s="167">
        <v>0</v>
      </c>
      <c r="K36" s="155">
        <v>0</v>
      </c>
      <c r="L36" s="167">
        <v>1</v>
      </c>
      <c r="M36" s="147">
        <v>0</v>
      </c>
      <c r="N36" s="169">
        <v>1</v>
      </c>
      <c r="O36" s="155">
        <v>0</v>
      </c>
      <c r="P36" s="288"/>
      <c r="Q36" s="291"/>
      <c r="R36" s="292"/>
      <c r="S36" s="197">
        <f t="shared" si="0"/>
        <v>0</v>
      </c>
      <c r="T36" s="183"/>
      <c r="U36" s="172" t="s">
        <v>44</v>
      </c>
      <c r="V36" s="27"/>
    </row>
    <row r="37" spans="1:22" s="26" customFormat="1" ht="47.25" x14ac:dyDescent="0.25">
      <c r="A37" s="243" t="str" cm="1">
        <f t="array" ref="A37">+_xlfn.IFS(B37='Número de actividades'!$C$3,'Número de actividades'!$B$3,B37='Número de actividades'!$C$4,'Número de actividades'!$B$3,B37='Número de actividades'!$C$5,'Número de actividades'!$B$3,B37='Número de actividades'!$C$6,'Número de actividades'!$B$3,B37='Número de actividades'!$C$7,'Número de actividades'!$B$7,B37='Número de actividades'!$C$8,'Número de actividades'!$B$7,B37='Número de actividades'!$C$9,'Número de actividades'!$B$9,B37='Número de actividades'!$C$10,'Número de actividades'!$B$9,B37='Número de actividades'!$C$11,'Número de actividades'!$B$9,B37='Número de actividades'!$B$12,'Número de actividades'!$B$12)</f>
        <v>2. Redes y articulación</v>
      </c>
      <c r="B37" s="277" t="s">
        <v>135</v>
      </c>
      <c r="C37" s="88" t="s">
        <v>136</v>
      </c>
      <c r="D37" s="75" t="s">
        <v>596</v>
      </c>
      <c r="E37" s="75" t="s">
        <v>597</v>
      </c>
      <c r="F37" s="158" t="s">
        <v>129</v>
      </c>
      <c r="G37" s="88">
        <v>3</v>
      </c>
      <c r="H37" s="283">
        <v>46082</v>
      </c>
      <c r="I37" s="284">
        <v>46387</v>
      </c>
      <c r="J37" s="167">
        <v>0</v>
      </c>
      <c r="K37" s="155">
        <v>0</v>
      </c>
      <c r="L37" s="167">
        <v>1</v>
      </c>
      <c r="M37" s="147">
        <v>0</v>
      </c>
      <c r="N37" s="169">
        <v>2</v>
      </c>
      <c r="O37" s="155">
        <v>0</v>
      </c>
      <c r="P37" s="288"/>
      <c r="Q37" s="291"/>
      <c r="R37" s="292"/>
      <c r="S37" s="197">
        <f t="shared" si="0"/>
        <v>0</v>
      </c>
      <c r="T37" s="183"/>
      <c r="U37" s="172" t="s">
        <v>44</v>
      </c>
      <c r="V37" s="27"/>
    </row>
    <row r="38" spans="1:22" s="26" customFormat="1" ht="78.75" x14ac:dyDescent="0.25">
      <c r="A38" s="243" t="str" cm="1">
        <f t="array" ref="A38">+_xlfn.IFS(B38='Número de actividades'!$C$3,'Número de actividades'!$B$3,B38='Número de actividades'!$C$4,'Número de actividades'!$B$3,B38='Número de actividades'!$C$5,'Número de actividades'!$B$3,B38='Número de actividades'!$C$6,'Número de actividades'!$B$3,B38='Número de actividades'!$C$7,'Número de actividades'!$B$7,B38='Número de actividades'!$C$8,'Número de actividades'!$B$7,B38='Número de actividades'!$C$9,'Número de actividades'!$B$9,B38='Número de actividades'!$C$10,'Número de actividades'!$B$9,B38='Número de actividades'!$C$11,'Número de actividades'!$B$9,B38='Número de actividades'!$B$12,'Número de actividades'!$B$12)</f>
        <v>2. Redes y articulación</v>
      </c>
      <c r="B38" s="277" t="s">
        <v>135</v>
      </c>
      <c r="C38" s="88" t="s">
        <v>139</v>
      </c>
      <c r="D38" s="75" t="s">
        <v>598</v>
      </c>
      <c r="E38" s="75" t="s">
        <v>141</v>
      </c>
      <c r="F38" s="158" t="s">
        <v>129</v>
      </c>
      <c r="G38" s="88">
        <v>2</v>
      </c>
      <c r="H38" s="283">
        <v>46082</v>
      </c>
      <c r="I38" s="284">
        <v>46387</v>
      </c>
      <c r="J38" s="167">
        <v>0</v>
      </c>
      <c r="K38" s="155">
        <v>0</v>
      </c>
      <c r="L38" s="167">
        <v>1</v>
      </c>
      <c r="M38" s="147">
        <v>0</v>
      </c>
      <c r="N38" s="169">
        <v>1</v>
      </c>
      <c r="O38" s="155">
        <v>0</v>
      </c>
      <c r="P38" s="288"/>
      <c r="Q38" s="291"/>
      <c r="R38" s="292"/>
      <c r="S38" s="197">
        <f t="shared" si="0"/>
        <v>0</v>
      </c>
      <c r="T38" s="183"/>
      <c r="U38" s="172" t="s">
        <v>44</v>
      </c>
      <c r="V38" s="27"/>
    </row>
    <row r="39" spans="1:22" s="26" customFormat="1" ht="31.5" x14ac:dyDescent="0.25">
      <c r="A39" s="243" t="str" cm="1">
        <f t="array" ref="A39">+_xlfn.IFS(B39='Número de actividades'!$C$3,'Número de actividades'!$B$3,B39='Número de actividades'!$C$4,'Número de actividades'!$B$3,B39='Número de actividades'!$C$5,'Número de actividades'!$B$3,B39='Número de actividades'!$C$6,'Número de actividades'!$B$3,B39='Número de actividades'!$C$7,'Número de actividades'!$B$7,B39='Número de actividades'!$C$8,'Número de actividades'!$B$7,B39='Número de actividades'!$C$9,'Número de actividades'!$B$9,B39='Número de actividades'!$C$10,'Número de actividades'!$B$9,B39='Número de actividades'!$C$11,'Número de actividades'!$B$9,B39='Número de actividades'!$B$12,'Número de actividades'!$B$12)</f>
        <v>2. Redes y articulación</v>
      </c>
      <c r="B39" s="277" t="s">
        <v>135</v>
      </c>
      <c r="C39" s="88" t="s">
        <v>142</v>
      </c>
      <c r="D39" s="75" t="s">
        <v>599</v>
      </c>
      <c r="E39" s="75" t="s">
        <v>143</v>
      </c>
      <c r="F39" s="158" t="s">
        <v>129</v>
      </c>
      <c r="G39" s="88">
        <v>3</v>
      </c>
      <c r="H39" s="283">
        <v>46082</v>
      </c>
      <c r="I39" s="284">
        <v>46387</v>
      </c>
      <c r="J39" s="167">
        <v>0</v>
      </c>
      <c r="K39" s="155">
        <v>0</v>
      </c>
      <c r="L39" s="167">
        <v>1</v>
      </c>
      <c r="M39" s="147">
        <v>0</v>
      </c>
      <c r="N39" s="169">
        <v>2</v>
      </c>
      <c r="O39" s="155">
        <v>0</v>
      </c>
      <c r="P39" s="288"/>
      <c r="Q39" s="291"/>
      <c r="R39" s="292"/>
      <c r="S39" s="197">
        <f t="shared" si="0"/>
        <v>0</v>
      </c>
      <c r="T39" s="183"/>
      <c r="U39" s="172" t="s">
        <v>44</v>
      </c>
      <c r="V39" s="27"/>
    </row>
    <row r="40" spans="1:22" s="26" customFormat="1" ht="31.5" x14ac:dyDescent="0.25">
      <c r="A40" s="243" t="str" cm="1">
        <f t="array" ref="A40">+_xlfn.IFS(B40='Número de actividades'!$C$3,'Número de actividades'!$B$3,B40='Número de actividades'!$C$4,'Número de actividades'!$B$3,B40='Número de actividades'!$C$5,'Número de actividades'!$B$3,B40='Número de actividades'!$C$6,'Número de actividades'!$B$3,B40='Número de actividades'!$C$7,'Número de actividades'!$B$7,B40='Número de actividades'!$C$8,'Número de actividades'!$B$7,B40='Número de actividades'!$C$9,'Número de actividades'!$B$9,B40='Número de actividades'!$C$10,'Número de actividades'!$B$9,B40='Número de actividades'!$C$11,'Número de actividades'!$B$9,B40='Número de actividades'!$B$12,'Número de actividades'!$B$12)</f>
        <v>2. Redes y articulación</v>
      </c>
      <c r="B40" s="277" t="s">
        <v>135</v>
      </c>
      <c r="C40" s="88" t="s">
        <v>144</v>
      </c>
      <c r="D40" s="75" t="s">
        <v>145</v>
      </c>
      <c r="E40" s="75" t="s">
        <v>146</v>
      </c>
      <c r="F40" s="80" t="s">
        <v>147</v>
      </c>
      <c r="G40" s="88">
        <v>1</v>
      </c>
      <c r="H40" s="283">
        <v>46266</v>
      </c>
      <c r="I40" s="284">
        <v>46387</v>
      </c>
      <c r="J40" s="167">
        <v>0</v>
      </c>
      <c r="K40" s="155">
        <v>0</v>
      </c>
      <c r="L40" s="167">
        <v>0</v>
      </c>
      <c r="M40" s="147">
        <v>0</v>
      </c>
      <c r="N40" s="169">
        <v>1</v>
      </c>
      <c r="O40" s="155">
        <v>0</v>
      </c>
      <c r="P40" s="288"/>
      <c r="Q40" s="291"/>
      <c r="R40" s="292"/>
      <c r="S40" s="197">
        <f t="shared" si="0"/>
        <v>0</v>
      </c>
      <c r="T40" s="183"/>
      <c r="U40" s="172" t="s">
        <v>44</v>
      </c>
      <c r="V40" s="27"/>
    </row>
    <row r="41" spans="1:22" s="26" customFormat="1" x14ac:dyDescent="0.25">
      <c r="A41" s="243" t="str" cm="1">
        <f t="array" ref="A41">+_xlfn.IFS(B41='Número de actividades'!$C$3,'Número de actividades'!$B$3,B41='Número de actividades'!$C$4,'Número de actividades'!$B$3,B41='Número de actividades'!$C$5,'Número de actividades'!$B$3,B41='Número de actividades'!$C$6,'Número de actividades'!$B$3,B41='Número de actividades'!$C$7,'Número de actividades'!$B$7,B41='Número de actividades'!$C$8,'Número de actividades'!$B$7,B41='Número de actividades'!$C$9,'Número de actividades'!$B$9,B41='Número de actividades'!$C$10,'Número de actividades'!$B$9,B41='Número de actividades'!$C$11,'Número de actividades'!$B$9,B41='Número de actividades'!$B$12,'Número de actividades'!$B$12)</f>
        <v>2. Redes y articulación</v>
      </c>
      <c r="B41" s="277" t="s">
        <v>135</v>
      </c>
      <c r="C41" s="88" t="s">
        <v>148</v>
      </c>
      <c r="D41" s="75" t="s">
        <v>149</v>
      </c>
      <c r="E41" s="75" t="s">
        <v>150</v>
      </c>
      <c r="F41" s="83" t="s">
        <v>151</v>
      </c>
      <c r="G41" s="88">
        <v>1</v>
      </c>
      <c r="H41" s="283">
        <v>46172</v>
      </c>
      <c r="I41" s="284">
        <v>46204</v>
      </c>
      <c r="J41" s="167">
        <v>0</v>
      </c>
      <c r="K41" s="155">
        <v>0</v>
      </c>
      <c r="L41" s="167">
        <v>1</v>
      </c>
      <c r="M41" s="147">
        <v>0</v>
      </c>
      <c r="N41" s="169">
        <v>0</v>
      </c>
      <c r="O41" s="155">
        <v>0</v>
      </c>
      <c r="P41" s="288"/>
      <c r="Q41" s="291"/>
      <c r="R41" s="292"/>
      <c r="S41" s="197">
        <f t="shared" si="0"/>
        <v>0</v>
      </c>
      <c r="T41" s="183"/>
      <c r="U41" s="172" t="s">
        <v>44</v>
      </c>
      <c r="V41" s="27"/>
    </row>
    <row r="42" spans="1:22" s="26" customFormat="1" ht="31.5" customHeight="1" x14ac:dyDescent="0.25">
      <c r="A42" s="243" t="str" cm="1">
        <f t="array" ref="A42">+_xlfn.IFS(B42='Número de actividades'!$C$3,'Número de actividades'!$B$3,B42='Número de actividades'!$C$4,'Número de actividades'!$B$3,B42='Número de actividades'!$C$5,'Número de actividades'!$B$3,B42='Número de actividades'!$C$6,'Número de actividades'!$B$3,B42='Número de actividades'!$C$7,'Número de actividades'!$B$7,B42='Número de actividades'!$C$8,'Número de actividades'!$B$7,B42='Número de actividades'!$C$9,'Número de actividades'!$B$9,B42='Número de actividades'!$C$10,'Número de actividades'!$B$9,B42='Número de actividades'!$C$11,'Número de actividades'!$B$9,B42='Número de actividades'!$B$12,'Número de actividades'!$B$12)</f>
        <v>3. Modelo de Estado Abierto</v>
      </c>
      <c r="B42" s="277" t="s">
        <v>152</v>
      </c>
      <c r="C42" s="88" t="s">
        <v>153</v>
      </c>
      <c r="D42" s="75" t="s">
        <v>154</v>
      </c>
      <c r="E42" s="75" t="s">
        <v>155</v>
      </c>
      <c r="F42" s="80" t="s">
        <v>156</v>
      </c>
      <c r="G42" s="285">
        <v>1</v>
      </c>
      <c r="H42" s="283">
        <v>46054</v>
      </c>
      <c r="I42" s="284">
        <v>46112</v>
      </c>
      <c r="J42" s="167">
        <v>1</v>
      </c>
      <c r="K42" s="155">
        <v>0</v>
      </c>
      <c r="L42" s="167">
        <v>0</v>
      </c>
      <c r="M42" s="147">
        <v>0</v>
      </c>
      <c r="N42" s="169">
        <v>0</v>
      </c>
      <c r="O42" s="155">
        <v>0</v>
      </c>
      <c r="P42" s="288"/>
      <c r="Q42" s="291"/>
      <c r="R42" s="292"/>
      <c r="S42" s="197">
        <f t="shared" si="0"/>
        <v>0</v>
      </c>
      <c r="T42" s="183"/>
      <c r="U42" s="172" t="s">
        <v>44</v>
      </c>
      <c r="V42" s="27"/>
    </row>
    <row r="43" spans="1:22" s="26" customFormat="1" ht="31.5" x14ac:dyDescent="0.25">
      <c r="A43" s="243" t="str" cm="1">
        <f t="array" ref="A43">+_xlfn.IFS(B43='Número de actividades'!$C$3,'Número de actividades'!$B$3,B43='Número de actividades'!$C$4,'Número de actividades'!$B$3,B43='Número de actividades'!$C$5,'Número de actividades'!$B$3,B43='Número de actividades'!$C$6,'Número de actividades'!$B$3,B43='Número de actividades'!$C$7,'Número de actividades'!$B$7,B43='Número de actividades'!$C$8,'Número de actividades'!$B$7,B43='Número de actividades'!$C$9,'Número de actividades'!$B$9,B43='Número de actividades'!$C$10,'Número de actividades'!$B$9,B43='Número de actividades'!$C$11,'Número de actividades'!$B$9,B43='Número de actividades'!$B$12,'Número de actividades'!$B$12)</f>
        <v>3. Modelo de Estado Abierto</v>
      </c>
      <c r="B43" s="277" t="s">
        <v>152</v>
      </c>
      <c r="C43" s="88" t="s">
        <v>157</v>
      </c>
      <c r="D43" s="75" t="s">
        <v>158</v>
      </c>
      <c r="E43" s="75" t="s">
        <v>159</v>
      </c>
      <c r="F43" s="80" t="s">
        <v>156</v>
      </c>
      <c r="G43" s="285">
        <v>3</v>
      </c>
      <c r="H43" s="283">
        <v>46143</v>
      </c>
      <c r="I43" s="284">
        <v>46371</v>
      </c>
      <c r="J43" s="167">
        <v>0</v>
      </c>
      <c r="K43" s="155">
        <v>0</v>
      </c>
      <c r="L43" s="167">
        <v>1</v>
      </c>
      <c r="M43" s="147">
        <v>0</v>
      </c>
      <c r="N43" s="169">
        <v>2</v>
      </c>
      <c r="O43" s="155">
        <v>0</v>
      </c>
      <c r="P43" s="288"/>
      <c r="Q43" s="291"/>
      <c r="R43" s="292"/>
      <c r="S43" s="197">
        <f t="shared" si="0"/>
        <v>0</v>
      </c>
      <c r="T43" s="183"/>
      <c r="U43" s="172" t="s">
        <v>44</v>
      </c>
      <c r="V43" s="27"/>
    </row>
    <row r="44" spans="1:22" s="26" customFormat="1" ht="31.5" x14ac:dyDescent="0.25">
      <c r="A44" s="243" t="str" cm="1">
        <f t="array" ref="A44">+_xlfn.IFS(B44='Número de actividades'!$C$3,'Número de actividades'!$B$3,B44='Número de actividades'!$C$4,'Número de actividades'!$B$3,B44='Número de actividades'!$C$5,'Número de actividades'!$B$3,B44='Número de actividades'!$C$6,'Número de actividades'!$B$3,B44='Número de actividades'!$C$7,'Número de actividades'!$B$7,B44='Número de actividades'!$C$8,'Número de actividades'!$B$7,B44='Número de actividades'!$C$9,'Número de actividades'!$B$9,B44='Número de actividades'!$C$10,'Número de actividades'!$B$9,B44='Número de actividades'!$C$11,'Número de actividades'!$B$9,B44='Número de actividades'!$B$12,'Número de actividades'!$B$12)</f>
        <v>3. Modelo de Estado Abierto</v>
      </c>
      <c r="B44" s="279" t="s">
        <v>152</v>
      </c>
      <c r="C44" s="88" t="s">
        <v>160</v>
      </c>
      <c r="D44" s="75" t="s">
        <v>161</v>
      </c>
      <c r="E44" s="75" t="s">
        <v>162</v>
      </c>
      <c r="F44" s="83" t="s">
        <v>163</v>
      </c>
      <c r="G44" s="88">
        <v>1</v>
      </c>
      <c r="H44" s="283">
        <v>46237</v>
      </c>
      <c r="I44" s="284">
        <v>46374</v>
      </c>
      <c r="J44" s="167">
        <v>0</v>
      </c>
      <c r="K44" s="155">
        <v>0</v>
      </c>
      <c r="L44" s="167">
        <v>0</v>
      </c>
      <c r="M44" s="147">
        <v>0</v>
      </c>
      <c r="N44" s="169">
        <v>1</v>
      </c>
      <c r="O44" s="155">
        <v>0</v>
      </c>
      <c r="P44" s="288"/>
      <c r="Q44" s="291"/>
      <c r="R44" s="292"/>
      <c r="S44" s="197">
        <f t="shared" si="0"/>
        <v>0</v>
      </c>
      <c r="T44" s="183"/>
      <c r="U44" s="172" t="s">
        <v>44</v>
      </c>
      <c r="V44" s="27"/>
    </row>
    <row r="45" spans="1:22" s="26" customFormat="1" ht="31.5" x14ac:dyDescent="0.25">
      <c r="A45" s="243" t="str" cm="1">
        <f t="array" ref="A45">+_xlfn.IFS(B45='Número de actividades'!$C$3,'Número de actividades'!$B$3,B45='Número de actividades'!$C$4,'Número de actividades'!$B$3,B45='Número de actividades'!$C$5,'Número de actividades'!$B$3,B45='Número de actividades'!$C$6,'Número de actividades'!$B$3,B45='Número de actividades'!$C$7,'Número de actividades'!$B$7,B45='Número de actividades'!$C$8,'Número de actividades'!$B$7,B45='Número de actividades'!$C$9,'Número de actividades'!$B$9,B45='Número de actividades'!$C$10,'Número de actividades'!$B$9,B45='Número de actividades'!$C$11,'Número de actividades'!$B$9,B45='Número de actividades'!$B$12,'Número de actividades'!$B$12)</f>
        <v>3. Modelo de Estado Abierto</v>
      </c>
      <c r="B45" s="279" t="s">
        <v>152</v>
      </c>
      <c r="C45" s="88" t="s">
        <v>164</v>
      </c>
      <c r="D45" s="75" t="s">
        <v>165</v>
      </c>
      <c r="E45" s="75" t="s">
        <v>162</v>
      </c>
      <c r="F45" s="83" t="s">
        <v>163</v>
      </c>
      <c r="G45" s="88">
        <v>1</v>
      </c>
      <c r="H45" s="283">
        <v>46237</v>
      </c>
      <c r="I45" s="284">
        <v>46374</v>
      </c>
      <c r="J45" s="167">
        <v>0</v>
      </c>
      <c r="K45" s="155">
        <v>0</v>
      </c>
      <c r="L45" s="167">
        <v>0</v>
      </c>
      <c r="M45" s="147">
        <v>0</v>
      </c>
      <c r="N45" s="169">
        <v>1</v>
      </c>
      <c r="O45" s="155">
        <v>0</v>
      </c>
      <c r="P45" s="288"/>
      <c r="Q45" s="291"/>
      <c r="R45" s="292"/>
      <c r="S45" s="197">
        <f t="shared" si="0"/>
        <v>0</v>
      </c>
      <c r="T45" s="183"/>
      <c r="U45" s="172" t="s">
        <v>44</v>
      </c>
      <c r="V45" s="27"/>
    </row>
    <row r="46" spans="1:22" s="26" customFormat="1" ht="31.5" x14ac:dyDescent="0.25">
      <c r="A46" s="243" t="str" cm="1">
        <f t="array" ref="A46">+_xlfn.IFS(B46='Número de actividades'!$C$3,'Número de actividades'!$B$3,B46='Número de actividades'!$C$4,'Número de actividades'!$B$3,B46='Número de actividades'!$C$5,'Número de actividades'!$B$3,B46='Número de actividades'!$C$6,'Número de actividades'!$B$3,B46='Número de actividades'!$C$7,'Número de actividades'!$B$7,B46='Número de actividades'!$C$8,'Número de actividades'!$B$7,B46='Número de actividades'!$C$9,'Número de actividades'!$B$9,B46='Número de actividades'!$C$10,'Número de actividades'!$B$9,B46='Número de actividades'!$C$11,'Número de actividades'!$B$9,B46='Número de actividades'!$B$12,'Número de actividades'!$B$12)</f>
        <v>3. Modelo de Estado Abierto</v>
      </c>
      <c r="B46" s="279" t="s">
        <v>152</v>
      </c>
      <c r="C46" s="88" t="s">
        <v>166</v>
      </c>
      <c r="D46" s="75" t="s">
        <v>167</v>
      </c>
      <c r="E46" s="75" t="s">
        <v>162</v>
      </c>
      <c r="F46" s="88" t="s">
        <v>156</v>
      </c>
      <c r="G46" s="88">
        <v>4</v>
      </c>
      <c r="H46" s="283">
        <v>46113</v>
      </c>
      <c r="I46" s="284">
        <v>46387</v>
      </c>
      <c r="J46" s="167">
        <v>1</v>
      </c>
      <c r="K46" s="155">
        <v>0</v>
      </c>
      <c r="L46" s="167">
        <v>1</v>
      </c>
      <c r="M46" s="147">
        <v>0</v>
      </c>
      <c r="N46" s="169">
        <v>2</v>
      </c>
      <c r="O46" s="155">
        <v>0</v>
      </c>
      <c r="P46" s="288"/>
      <c r="Q46" s="291"/>
      <c r="R46" s="292"/>
      <c r="S46" s="197">
        <f t="shared" si="0"/>
        <v>0</v>
      </c>
      <c r="T46" s="183"/>
      <c r="U46" s="172" t="s">
        <v>44</v>
      </c>
      <c r="V46" s="27"/>
    </row>
    <row r="47" spans="1:22" s="26" customFormat="1" x14ac:dyDescent="0.25">
      <c r="A47" s="243" t="str" cm="1">
        <f t="array" ref="A47">+_xlfn.IFS(B47='Número de actividades'!$C$3,'Número de actividades'!$B$3,B47='Número de actividades'!$C$4,'Número de actividades'!$B$3,B47='Número de actividades'!$C$5,'Número de actividades'!$B$3,B47='Número de actividades'!$C$6,'Número de actividades'!$B$3,B47='Número de actividades'!$C$7,'Número de actividades'!$B$7,B47='Número de actividades'!$C$8,'Número de actividades'!$B$7,B47='Número de actividades'!$C$9,'Número de actividades'!$B$9,B47='Número de actividades'!$C$10,'Número de actividades'!$B$9,B47='Número de actividades'!$C$11,'Número de actividades'!$B$9,B47='Número de actividades'!$B$12,'Número de actividades'!$B$12)</f>
        <v>3. Modelo de Estado Abierto</v>
      </c>
      <c r="B47" s="279" t="s">
        <v>152</v>
      </c>
      <c r="C47" s="88" t="s">
        <v>168</v>
      </c>
      <c r="D47" s="75" t="s">
        <v>169</v>
      </c>
      <c r="E47" s="75" t="s">
        <v>170</v>
      </c>
      <c r="F47" s="80" t="s">
        <v>151</v>
      </c>
      <c r="G47" s="88">
        <v>1</v>
      </c>
      <c r="H47" s="283">
        <v>46053</v>
      </c>
      <c r="I47" s="283">
        <v>46053</v>
      </c>
      <c r="J47" s="167">
        <v>1</v>
      </c>
      <c r="K47" s="155">
        <v>0</v>
      </c>
      <c r="L47" s="167">
        <v>0</v>
      </c>
      <c r="M47" s="147">
        <v>0</v>
      </c>
      <c r="N47" s="169">
        <v>0</v>
      </c>
      <c r="O47" s="155">
        <v>0</v>
      </c>
      <c r="P47" s="288"/>
      <c r="Q47" s="291"/>
      <c r="R47" s="292"/>
      <c r="S47" s="197">
        <f t="shared" si="0"/>
        <v>0</v>
      </c>
      <c r="T47" s="183"/>
      <c r="U47" s="172" t="s">
        <v>44</v>
      </c>
      <c r="V47" s="27"/>
    </row>
    <row r="48" spans="1:22" s="26" customFormat="1" ht="31.5" x14ac:dyDescent="0.25">
      <c r="A48" s="243" t="str" cm="1">
        <f t="array" ref="A48">+_xlfn.IFS(B48='Número de actividades'!$C$3,'Número de actividades'!$B$3,B48='Número de actividades'!$C$4,'Número de actividades'!$B$3,B48='Número de actividades'!$C$5,'Número de actividades'!$B$3,B48='Número de actividades'!$C$6,'Número de actividades'!$B$3,B48='Número de actividades'!$C$7,'Número de actividades'!$B$7,B48='Número de actividades'!$C$8,'Número de actividades'!$B$7,B48='Número de actividades'!$C$9,'Número de actividades'!$B$9,B48='Número de actividades'!$C$10,'Número de actividades'!$B$9,B48='Número de actividades'!$C$11,'Número de actividades'!$B$9,B48='Número de actividades'!$B$12,'Número de actividades'!$B$12)</f>
        <v>3. Modelo de Estado Abierto</v>
      </c>
      <c r="B48" s="279" t="s">
        <v>152</v>
      </c>
      <c r="C48" s="88" t="s">
        <v>171</v>
      </c>
      <c r="D48" s="75" t="s">
        <v>172</v>
      </c>
      <c r="E48" s="75" t="s">
        <v>173</v>
      </c>
      <c r="F48" s="80" t="s">
        <v>151</v>
      </c>
      <c r="G48" s="88">
        <v>5</v>
      </c>
      <c r="H48" s="283">
        <v>46023</v>
      </c>
      <c r="I48" s="284">
        <v>46143</v>
      </c>
      <c r="J48" s="167">
        <v>5</v>
      </c>
      <c r="K48" s="155">
        <v>0</v>
      </c>
      <c r="L48" s="167">
        <v>0</v>
      </c>
      <c r="M48" s="147">
        <v>0</v>
      </c>
      <c r="N48" s="169">
        <v>0</v>
      </c>
      <c r="O48" s="155">
        <v>0</v>
      </c>
      <c r="P48" s="288"/>
      <c r="Q48" s="291"/>
      <c r="R48" s="292"/>
      <c r="S48" s="197">
        <f t="shared" si="0"/>
        <v>0</v>
      </c>
      <c r="T48" s="183"/>
      <c r="U48" s="172" t="s">
        <v>44</v>
      </c>
      <c r="V48" s="27"/>
    </row>
    <row r="49" spans="1:22" s="26" customFormat="1" ht="31.5" x14ac:dyDescent="0.25">
      <c r="A49" s="243" t="str" cm="1">
        <f t="array" ref="A49">+_xlfn.IFS(B49='Número de actividades'!$C$3,'Número de actividades'!$B$3,B49='Número de actividades'!$C$4,'Número de actividades'!$B$3,B49='Número de actividades'!$C$5,'Número de actividades'!$B$3,B49='Número de actividades'!$C$6,'Número de actividades'!$B$3,B49='Número de actividades'!$C$7,'Número de actividades'!$B$7,B49='Número de actividades'!$C$8,'Número de actividades'!$B$7,B49='Número de actividades'!$C$9,'Número de actividades'!$B$9,B49='Número de actividades'!$C$10,'Número de actividades'!$B$9,B49='Número de actividades'!$C$11,'Número de actividades'!$B$9,B49='Número de actividades'!$B$12,'Número de actividades'!$B$12)</f>
        <v>3. Modelo de Estado Abierto</v>
      </c>
      <c r="B49" s="279" t="s">
        <v>152</v>
      </c>
      <c r="C49" s="88" t="s">
        <v>174</v>
      </c>
      <c r="D49" s="75" t="s">
        <v>175</v>
      </c>
      <c r="E49" s="75" t="s">
        <v>176</v>
      </c>
      <c r="F49" s="80" t="s">
        <v>177</v>
      </c>
      <c r="G49" s="88">
        <v>15</v>
      </c>
      <c r="H49" s="283">
        <v>46053</v>
      </c>
      <c r="I49" s="284">
        <v>46387</v>
      </c>
      <c r="J49" s="167">
        <v>4</v>
      </c>
      <c r="K49" s="155">
        <v>0</v>
      </c>
      <c r="L49" s="167">
        <v>5</v>
      </c>
      <c r="M49" s="147">
        <v>0</v>
      </c>
      <c r="N49" s="169">
        <f>5+1</f>
        <v>6</v>
      </c>
      <c r="O49" s="155">
        <v>0</v>
      </c>
      <c r="P49" s="288"/>
      <c r="Q49" s="291"/>
      <c r="R49" s="292"/>
      <c r="S49" s="197">
        <f t="shared" si="0"/>
        <v>0</v>
      </c>
      <c r="T49" s="183"/>
      <c r="U49" s="172" t="s">
        <v>44</v>
      </c>
      <c r="V49" s="27"/>
    </row>
    <row r="50" spans="1:22" s="26" customFormat="1" ht="31.5" x14ac:dyDescent="0.25">
      <c r="A50" s="243" t="str" cm="1">
        <f t="array" ref="A50">+_xlfn.IFS(B50='Número de actividades'!$C$3,'Número de actividades'!$B$3,B50='Número de actividades'!$C$4,'Número de actividades'!$B$3,B50='Número de actividades'!$C$5,'Número de actividades'!$B$3,B50='Número de actividades'!$C$6,'Número de actividades'!$B$3,B50='Número de actividades'!$C$7,'Número de actividades'!$B$7,B50='Número de actividades'!$C$8,'Número de actividades'!$B$7,B50='Número de actividades'!$C$9,'Número de actividades'!$B$9,B50='Número de actividades'!$C$10,'Número de actividades'!$B$9,B50='Número de actividades'!$C$11,'Número de actividades'!$B$9,B50='Número de actividades'!$B$12,'Número de actividades'!$B$12)</f>
        <v>3. Modelo de Estado Abierto</v>
      </c>
      <c r="B50" s="279" t="s">
        <v>152</v>
      </c>
      <c r="C50" s="88" t="s">
        <v>178</v>
      </c>
      <c r="D50" s="75" t="s">
        <v>179</v>
      </c>
      <c r="E50" s="75" t="s">
        <v>180</v>
      </c>
      <c r="F50" s="80" t="s">
        <v>156</v>
      </c>
      <c r="G50" s="88">
        <v>3</v>
      </c>
      <c r="H50" s="283">
        <v>46143</v>
      </c>
      <c r="I50" s="284">
        <v>46371</v>
      </c>
      <c r="J50" s="167">
        <v>0</v>
      </c>
      <c r="K50" s="155">
        <v>0</v>
      </c>
      <c r="L50" s="167">
        <v>1</v>
      </c>
      <c r="M50" s="147">
        <v>0</v>
      </c>
      <c r="N50" s="169">
        <v>2</v>
      </c>
      <c r="O50" s="155">
        <v>0</v>
      </c>
      <c r="P50" s="288"/>
      <c r="Q50" s="291"/>
      <c r="R50" s="292"/>
      <c r="S50" s="197">
        <f t="shared" si="0"/>
        <v>0</v>
      </c>
      <c r="T50" s="183"/>
      <c r="U50" s="172" t="s">
        <v>44</v>
      </c>
      <c r="V50" s="27"/>
    </row>
    <row r="51" spans="1:22" s="26" customFormat="1" x14ac:dyDescent="0.25">
      <c r="A51" s="243" t="str" cm="1">
        <f t="array" ref="A51">+_xlfn.IFS(B51='Número de actividades'!$C$3,'Número de actividades'!$B$3,B51='Número de actividades'!$C$4,'Número de actividades'!$B$3,B51='Número de actividades'!$C$5,'Número de actividades'!$B$3,B51='Número de actividades'!$C$6,'Número de actividades'!$B$3,B51='Número de actividades'!$C$7,'Número de actividades'!$B$7,B51='Número de actividades'!$C$8,'Número de actividades'!$B$7,B51='Número de actividades'!$C$9,'Número de actividades'!$B$9,B51='Número de actividades'!$C$10,'Número de actividades'!$B$9,B51='Número de actividades'!$C$11,'Número de actividades'!$B$9,B51='Número de actividades'!$B$12,'Número de actividades'!$B$12)</f>
        <v>3. Modelo de Estado Abierto</v>
      </c>
      <c r="B51" s="277" t="s">
        <v>152</v>
      </c>
      <c r="C51" s="88" t="s">
        <v>181</v>
      </c>
      <c r="D51" s="75" t="s">
        <v>182</v>
      </c>
      <c r="E51" s="75" t="s">
        <v>183</v>
      </c>
      <c r="F51" s="83" t="s">
        <v>73</v>
      </c>
      <c r="G51" s="88">
        <v>1</v>
      </c>
      <c r="H51" s="283">
        <v>46024</v>
      </c>
      <c r="I51" s="284">
        <v>46053</v>
      </c>
      <c r="J51" s="167">
        <v>1</v>
      </c>
      <c r="K51" s="155">
        <v>0</v>
      </c>
      <c r="L51" s="167">
        <v>0</v>
      </c>
      <c r="M51" s="147">
        <v>0</v>
      </c>
      <c r="N51" s="169">
        <v>0</v>
      </c>
      <c r="O51" s="155">
        <v>0</v>
      </c>
      <c r="P51" s="288"/>
      <c r="Q51" s="291"/>
      <c r="R51" s="292"/>
      <c r="S51" s="197">
        <f t="shared" si="0"/>
        <v>0</v>
      </c>
      <c r="T51" s="183"/>
      <c r="U51" s="172" t="s">
        <v>44</v>
      </c>
      <c r="V51" s="27"/>
    </row>
    <row r="52" spans="1:22" s="26" customFormat="1" x14ac:dyDescent="0.25">
      <c r="A52" s="243" t="str" cm="1">
        <f t="array" ref="A52">+_xlfn.IFS(B52='Número de actividades'!$C$3,'Número de actividades'!$B$3,B52='Número de actividades'!$C$4,'Número de actividades'!$B$3,B52='Número de actividades'!$C$5,'Número de actividades'!$B$3,B52='Número de actividades'!$C$6,'Número de actividades'!$B$3,B52='Número de actividades'!$C$7,'Número de actividades'!$B$7,B52='Número de actividades'!$C$8,'Número de actividades'!$B$7,B52='Número de actividades'!$C$9,'Número de actividades'!$B$9,B52='Número de actividades'!$C$10,'Número de actividades'!$B$9,B52='Número de actividades'!$C$11,'Número de actividades'!$B$9,B52='Número de actividades'!$B$12,'Número de actividades'!$B$12)</f>
        <v>3. Modelo de Estado Abierto</v>
      </c>
      <c r="B52" s="277" t="s">
        <v>152</v>
      </c>
      <c r="C52" s="88" t="s">
        <v>184</v>
      </c>
      <c r="D52" s="75" t="s">
        <v>185</v>
      </c>
      <c r="E52" s="75" t="s">
        <v>186</v>
      </c>
      <c r="F52" s="83" t="s">
        <v>73</v>
      </c>
      <c r="G52" s="88">
        <v>1</v>
      </c>
      <c r="H52" s="283">
        <v>46146</v>
      </c>
      <c r="I52" s="284">
        <v>46176</v>
      </c>
      <c r="J52" s="167">
        <v>0</v>
      </c>
      <c r="K52" s="155">
        <v>0</v>
      </c>
      <c r="L52" s="167">
        <v>1</v>
      </c>
      <c r="M52" s="147">
        <v>0</v>
      </c>
      <c r="N52" s="169">
        <v>0</v>
      </c>
      <c r="O52" s="155">
        <v>0</v>
      </c>
      <c r="P52" s="288"/>
      <c r="Q52" s="291"/>
      <c r="R52" s="292"/>
      <c r="S52" s="197">
        <f t="shared" si="0"/>
        <v>0</v>
      </c>
      <c r="T52" s="183"/>
      <c r="U52" s="172" t="s">
        <v>44</v>
      </c>
      <c r="V52" s="27"/>
    </row>
    <row r="53" spans="1:22" s="26" customFormat="1" ht="31.5" x14ac:dyDescent="0.25">
      <c r="A53" s="243" t="str" cm="1">
        <f t="array" ref="A53">+_xlfn.IFS(B53='Número de actividades'!$C$3,'Número de actividades'!$B$3,B53='Número de actividades'!$C$4,'Número de actividades'!$B$3,B53='Número de actividades'!$C$5,'Número de actividades'!$B$3,B53='Número de actividades'!$C$6,'Número de actividades'!$B$3,B53='Número de actividades'!$C$7,'Número de actividades'!$B$7,B53='Número de actividades'!$C$8,'Número de actividades'!$B$7,B53='Número de actividades'!$C$9,'Número de actividades'!$B$9,B53='Número de actividades'!$C$10,'Número de actividades'!$B$9,B53='Número de actividades'!$C$11,'Número de actividades'!$B$9,B53='Número de actividades'!$B$12,'Número de actividades'!$B$12)</f>
        <v>3. Modelo de Estado Abierto</v>
      </c>
      <c r="B53" s="277" t="s">
        <v>152</v>
      </c>
      <c r="C53" s="88" t="s">
        <v>187</v>
      </c>
      <c r="D53" s="75" t="s">
        <v>188</v>
      </c>
      <c r="E53" s="75" t="s">
        <v>189</v>
      </c>
      <c r="F53" s="83" t="s">
        <v>190</v>
      </c>
      <c r="G53" s="88">
        <v>2</v>
      </c>
      <c r="H53" s="283">
        <v>46174</v>
      </c>
      <c r="I53" s="284">
        <v>46371</v>
      </c>
      <c r="J53" s="167">
        <v>0</v>
      </c>
      <c r="K53" s="155">
        <v>0</v>
      </c>
      <c r="L53" s="167">
        <v>1</v>
      </c>
      <c r="M53" s="147">
        <v>0</v>
      </c>
      <c r="N53" s="169">
        <v>1</v>
      </c>
      <c r="O53" s="155">
        <v>0</v>
      </c>
      <c r="P53" s="288"/>
      <c r="Q53" s="291"/>
      <c r="R53" s="292"/>
      <c r="S53" s="197">
        <f t="shared" si="0"/>
        <v>0</v>
      </c>
      <c r="T53" s="183"/>
      <c r="U53" s="172" t="s">
        <v>44</v>
      </c>
      <c r="V53" s="27"/>
    </row>
    <row r="54" spans="1:22" s="26" customFormat="1" ht="31.5" x14ac:dyDescent="0.25">
      <c r="A54" s="243" t="str" cm="1">
        <f t="array" ref="A54">+_xlfn.IFS(B54='Número de actividades'!$C$3,'Número de actividades'!$B$3,B54='Número de actividades'!$C$4,'Número de actividades'!$B$3,B54='Número de actividades'!$C$5,'Número de actividades'!$B$3,B54='Número de actividades'!$C$6,'Número de actividades'!$B$3,B54='Número de actividades'!$C$7,'Número de actividades'!$B$7,B54='Número de actividades'!$C$8,'Número de actividades'!$B$7,B54='Número de actividades'!$C$9,'Número de actividades'!$B$9,B54='Número de actividades'!$C$10,'Número de actividades'!$B$9,B54='Número de actividades'!$C$11,'Número de actividades'!$B$9,B54='Número de actividades'!$B$12,'Número de actividades'!$B$12)</f>
        <v>3. Modelo de Estado Abierto</v>
      </c>
      <c r="B54" s="277" t="s">
        <v>152</v>
      </c>
      <c r="C54" s="88" t="s">
        <v>191</v>
      </c>
      <c r="D54" s="75" t="s">
        <v>192</v>
      </c>
      <c r="E54" s="75" t="s">
        <v>193</v>
      </c>
      <c r="F54" s="83" t="s">
        <v>163</v>
      </c>
      <c r="G54" s="88">
        <v>1</v>
      </c>
      <c r="H54" s="283">
        <v>46083</v>
      </c>
      <c r="I54" s="284">
        <v>46203</v>
      </c>
      <c r="J54" s="167">
        <v>0</v>
      </c>
      <c r="K54" s="155">
        <v>0</v>
      </c>
      <c r="L54" s="167">
        <v>1</v>
      </c>
      <c r="M54" s="147">
        <v>0</v>
      </c>
      <c r="N54" s="169">
        <v>0</v>
      </c>
      <c r="O54" s="155">
        <v>0</v>
      </c>
      <c r="P54" s="288"/>
      <c r="Q54" s="291"/>
      <c r="R54" s="292"/>
      <c r="S54" s="197">
        <f t="shared" si="0"/>
        <v>0</v>
      </c>
      <c r="T54" s="183"/>
      <c r="U54" s="172" t="s">
        <v>44</v>
      </c>
      <c r="V54" s="27"/>
    </row>
    <row r="55" spans="1:22" s="26" customFormat="1" ht="72" customHeight="1" x14ac:dyDescent="0.25">
      <c r="A55" s="243" t="str" cm="1">
        <f t="array" ref="A55">+_xlfn.IFS(B55='Número de actividades'!$C$3,'Número de actividades'!$B$3,B55='Número de actividades'!$C$4,'Número de actividades'!$B$3,B55='Número de actividades'!$C$5,'Número de actividades'!$B$3,B55='Número de actividades'!$C$6,'Número de actividades'!$B$3,B55='Número de actividades'!$C$7,'Número de actividades'!$B$7,B55='Número de actividades'!$C$8,'Número de actividades'!$B$7,B55='Número de actividades'!$C$9,'Número de actividades'!$B$9,B55='Número de actividades'!$C$10,'Número de actividades'!$B$9,B55='Número de actividades'!$C$11,'Número de actividades'!$B$9,B55='Número de actividades'!$B$12,'Número de actividades'!$B$12)</f>
        <v>3. Modelo de Estado Abierto</v>
      </c>
      <c r="B55" s="277" t="s">
        <v>152</v>
      </c>
      <c r="C55" s="88" t="s">
        <v>194</v>
      </c>
      <c r="D55" s="75" t="s">
        <v>195</v>
      </c>
      <c r="E55" s="75" t="s">
        <v>196</v>
      </c>
      <c r="F55" s="83" t="s">
        <v>197</v>
      </c>
      <c r="G55" s="88">
        <v>10</v>
      </c>
      <c r="H55" s="283">
        <v>46058</v>
      </c>
      <c r="I55" s="284">
        <v>46386</v>
      </c>
      <c r="J55" s="167">
        <v>3</v>
      </c>
      <c r="K55" s="155">
        <v>0</v>
      </c>
      <c r="L55" s="167">
        <v>4</v>
      </c>
      <c r="M55" s="147">
        <v>0</v>
      </c>
      <c r="N55" s="169">
        <v>3</v>
      </c>
      <c r="O55" s="155">
        <v>0</v>
      </c>
      <c r="P55" s="288"/>
      <c r="Q55" s="291"/>
      <c r="R55" s="292"/>
      <c r="S55" s="197">
        <f t="shared" si="0"/>
        <v>0</v>
      </c>
      <c r="T55" s="183"/>
      <c r="U55" s="172" t="s">
        <v>44</v>
      </c>
      <c r="V55" s="27"/>
    </row>
    <row r="56" spans="1:22" s="26" customFormat="1" ht="47.25" x14ac:dyDescent="0.25">
      <c r="A56" s="243" t="str" cm="1">
        <f t="array" ref="A56">+_xlfn.IFS(B56='Número de actividades'!$C$3,'Número de actividades'!$B$3,B56='Número de actividades'!$C$4,'Número de actividades'!$B$3,B56='Número de actividades'!$C$5,'Número de actividades'!$B$3,B56='Número de actividades'!$C$6,'Número de actividades'!$B$3,B56='Número de actividades'!$C$7,'Número de actividades'!$B$7,B56='Número de actividades'!$C$8,'Número de actividades'!$B$7,B56='Número de actividades'!$C$9,'Número de actividades'!$B$9,B56='Número de actividades'!$C$10,'Número de actividades'!$B$9,B56='Número de actividades'!$C$11,'Número de actividades'!$B$9,B56='Número de actividades'!$B$12,'Número de actividades'!$B$12)</f>
        <v>3. Modelo de Estado Abierto</v>
      </c>
      <c r="B56" s="277" t="s">
        <v>152</v>
      </c>
      <c r="C56" s="88" t="s">
        <v>198</v>
      </c>
      <c r="D56" s="75" t="s">
        <v>199</v>
      </c>
      <c r="E56" s="75" t="s">
        <v>200</v>
      </c>
      <c r="F56" s="83" t="s">
        <v>201</v>
      </c>
      <c r="G56" s="88">
        <v>10</v>
      </c>
      <c r="H56" s="283">
        <v>46058</v>
      </c>
      <c r="I56" s="284">
        <v>46386</v>
      </c>
      <c r="J56" s="167">
        <v>3</v>
      </c>
      <c r="K56" s="155">
        <v>0</v>
      </c>
      <c r="L56" s="167">
        <v>4</v>
      </c>
      <c r="M56" s="147">
        <v>0</v>
      </c>
      <c r="N56" s="169">
        <v>3</v>
      </c>
      <c r="O56" s="155">
        <v>0</v>
      </c>
      <c r="P56" s="288"/>
      <c r="Q56" s="291"/>
      <c r="R56" s="292"/>
      <c r="S56" s="197">
        <f t="shared" si="0"/>
        <v>0</v>
      </c>
      <c r="T56" s="183"/>
      <c r="U56" s="172" t="s">
        <v>44</v>
      </c>
      <c r="V56" s="27"/>
    </row>
    <row r="57" spans="1:22" s="26" customFormat="1" ht="31.5" x14ac:dyDescent="0.25">
      <c r="A57" s="243" t="str" cm="1">
        <f t="array" ref="A57">+_xlfn.IFS(B57='Número de actividades'!$C$3,'Número de actividades'!$B$3,B57='Número de actividades'!$C$4,'Número de actividades'!$B$3,B57='Número de actividades'!$C$5,'Número de actividades'!$B$3,B57='Número de actividades'!$C$6,'Número de actividades'!$B$3,B57='Número de actividades'!$C$7,'Número de actividades'!$B$7,B57='Número de actividades'!$C$8,'Número de actividades'!$B$7,B57='Número de actividades'!$C$9,'Número de actividades'!$B$9,B57='Número de actividades'!$C$10,'Número de actividades'!$B$9,B57='Número de actividades'!$C$11,'Número de actividades'!$B$9,B57='Número de actividades'!$B$12,'Número de actividades'!$B$12)</f>
        <v>3. Modelo de Estado Abierto</v>
      </c>
      <c r="B57" s="277" t="s">
        <v>152</v>
      </c>
      <c r="C57" s="88" t="s">
        <v>202</v>
      </c>
      <c r="D57" s="75" t="s">
        <v>203</v>
      </c>
      <c r="E57" s="75" t="s">
        <v>204</v>
      </c>
      <c r="F57" s="83" t="s">
        <v>163</v>
      </c>
      <c r="G57" s="88">
        <v>1</v>
      </c>
      <c r="H57" s="283">
        <v>46237</v>
      </c>
      <c r="I57" s="284">
        <v>46374</v>
      </c>
      <c r="J57" s="167">
        <v>0</v>
      </c>
      <c r="K57" s="155">
        <v>0</v>
      </c>
      <c r="L57" s="167">
        <v>0</v>
      </c>
      <c r="M57" s="147">
        <v>0</v>
      </c>
      <c r="N57" s="169">
        <v>1</v>
      </c>
      <c r="O57" s="155">
        <v>0</v>
      </c>
      <c r="P57" s="288"/>
      <c r="Q57" s="291"/>
      <c r="R57" s="292"/>
      <c r="S57" s="197">
        <f t="shared" si="0"/>
        <v>0</v>
      </c>
      <c r="T57" s="183"/>
      <c r="U57" s="172" t="s">
        <v>44</v>
      </c>
      <c r="V57" s="27"/>
    </row>
    <row r="58" spans="1:22" s="26" customFormat="1" ht="31.5" x14ac:dyDescent="0.25">
      <c r="A58" s="243" t="str" cm="1">
        <f t="array" ref="A58">+_xlfn.IFS(B58='Número de actividades'!$C$3,'Número de actividades'!$B$3,B58='Número de actividades'!$C$4,'Número de actividades'!$B$3,B58='Número de actividades'!$C$5,'Número de actividades'!$B$3,B58='Número de actividades'!$C$6,'Número de actividades'!$B$3,B58='Número de actividades'!$C$7,'Número de actividades'!$B$7,B58='Número de actividades'!$C$8,'Número de actividades'!$B$7,B58='Número de actividades'!$C$9,'Número de actividades'!$B$9,B58='Número de actividades'!$C$10,'Número de actividades'!$B$9,B58='Número de actividades'!$C$11,'Número de actividades'!$B$9,B58='Número de actividades'!$B$12,'Número de actividades'!$B$12)</f>
        <v>3. Modelo de Estado Abierto</v>
      </c>
      <c r="B58" s="277" t="s">
        <v>152</v>
      </c>
      <c r="C58" s="88" t="s">
        <v>205</v>
      </c>
      <c r="D58" s="75" t="s">
        <v>206</v>
      </c>
      <c r="E58" s="75" t="s">
        <v>207</v>
      </c>
      <c r="F58" s="83" t="s">
        <v>163</v>
      </c>
      <c r="G58" s="88">
        <v>1</v>
      </c>
      <c r="H58" s="283">
        <v>46237</v>
      </c>
      <c r="I58" s="284">
        <v>46374</v>
      </c>
      <c r="J58" s="167">
        <v>0</v>
      </c>
      <c r="K58" s="155">
        <v>0</v>
      </c>
      <c r="L58" s="167">
        <v>0</v>
      </c>
      <c r="M58" s="147">
        <v>0</v>
      </c>
      <c r="N58" s="169">
        <v>1</v>
      </c>
      <c r="O58" s="155">
        <v>0</v>
      </c>
      <c r="P58" s="288"/>
      <c r="Q58" s="291"/>
      <c r="R58" s="292"/>
      <c r="S58" s="197">
        <f t="shared" si="0"/>
        <v>0</v>
      </c>
      <c r="T58" s="183"/>
      <c r="U58" s="172" t="s">
        <v>44</v>
      </c>
      <c r="V58" s="27"/>
    </row>
    <row r="59" spans="1:22" s="26" customFormat="1" ht="31.5" x14ac:dyDescent="0.25">
      <c r="A59" s="243" t="str" cm="1">
        <f t="array" ref="A59">+_xlfn.IFS(B59='Número de actividades'!$C$3,'Número de actividades'!$B$3,B59='Número de actividades'!$C$4,'Número de actividades'!$B$3,B59='Número de actividades'!$C$5,'Número de actividades'!$B$3,B59='Número de actividades'!$C$6,'Número de actividades'!$B$3,B59='Número de actividades'!$C$7,'Número de actividades'!$B$7,B59='Número de actividades'!$C$8,'Número de actividades'!$B$7,B59='Número de actividades'!$C$9,'Número de actividades'!$B$9,B59='Número de actividades'!$C$10,'Número de actividades'!$B$9,B59='Número de actividades'!$C$11,'Número de actividades'!$B$9,B59='Número de actividades'!$B$12,'Número de actividades'!$B$12)</f>
        <v>3. Modelo de Estado Abierto</v>
      </c>
      <c r="B59" s="277" t="s">
        <v>152</v>
      </c>
      <c r="C59" s="88" t="s">
        <v>208</v>
      </c>
      <c r="D59" s="75" t="s">
        <v>209</v>
      </c>
      <c r="E59" s="75" t="s">
        <v>210</v>
      </c>
      <c r="F59" s="83" t="s">
        <v>163</v>
      </c>
      <c r="G59" s="88">
        <v>1</v>
      </c>
      <c r="H59" s="283">
        <v>46083</v>
      </c>
      <c r="I59" s="284">
        <v>46203</v>
      </c>
      <c r="J59" s="167">
        <v>0</v>
      </c>
      <c r="K59" s="155">
        <v>0</v>
      </c>
      <c r="L59" s="167">
        <v>1</v>
      </c>
      <c r="M59" s="147">
        <v>0</v>
      </c>
      <c r="N59" s="169">
        <v>0</v>
      </c>
      <c r="O59" s="155">
        <v>0</v>
      </c>
      <c r="P59" s="288"/>
      <c r="Q59" s="291"/>
      <c r="R59" s="292"/>
      <c r="S59" s="197">
        <f t="shared" si="0"/>
        <v>0</v>
      </c>
      <c r="T59" s="183"/>
      <c r="U59" s="172" t="s">
        <v>44</v>
      </c>
      <c r="V59" s="27"/>
    </row>
    <row r="60" spans="1:22" s="26" customFormat="1" ht="31.5" x14ac:dyDescent="0.25">
      <c r="A60" s="243" t="str" cm="1">
        <f t="array" ref="A60">+_xlfn.IFS(B60='Número de actividades'!$C$3,'Número de actividades'!$B$3,B60='Número de actividades'!$C$4,'Número de actividades'!$B$3,B60='Número de actividades'!$C$5,'Número de actividades'!$B$3,B60='Número de actividades'!$C$6,'Número de actividades'!$B$3,B60='Número de actividades'!$C$7,'Número de actividades'!$B$7,B60='Número de actividades'!$C$8,'Número de actividades'!$B$7,B60='Número de actividades'!$C$9,'Número de actividades'!$B$9,B60='Número de actividades'!$C$10,'Número de actividades'!$B$9,B60='Número de actividades'!$C$11,'Número de actividades'!$B$9,B60='Número de actividades'!$B$12,'Número de actividades'!$B$12)</f>
        <v>3. Modelo de Estado Abierto</v>
      </c>
      <c r="B60" s="277" t="s">
        <v>152</v>
      </c>
      <c r="C60" s="88" t="s">
        <v>211</v>
      </c>
      <c r="D60" s="75" t="s">
        <v>212</v>
      </c>
      <c r="E60" s="75" t="s">
        <v>213</v>
      </c>
      <c r="F60" s="83" t="s">
        <v>197</v>
      </c>
      <c r="G60" s="88">
        <v>1</v>
      </c>
      <c r="H60" s="283">
        <v>46055</v>
      </c>
      <c r="I60" s="284">
        <v>46386</v>
      </c>
      <c r="J60" s="167">
        <v>0</v>
      </c>
      <c r="K60" s="155">
        <v>0</v>
      </c>
      <c r="L60" s="167">
        <v>0</v>
      </c>
      <c r="M60" s="147">
        <v>0</v>
      </c>
      <c r="N60" s="169">
        <v>1</v>
      </c>
      <c r="O60" s="155">
        <v>0</v>
      </c>
      <c r="P60" s="288"/>
      <c r="Q60" s="291"/>
      <c r="R60" s="292"/>
      <c r="S60" s="197">
        <f t="shared" si="0"/>
        <v>0</v>
      </c>
      <c r="T60" s="183"/>
      <c r="U60" s="172" t="s">
        <v>44</v>
      </c>
      <c r="V60" s="27"/>
    </row>
    <row r="61" spans="1:22" s="26" customFormat="1" ht="31.5" x14ac:dyDescent="0.25">
      <c r="A61" s="243" t="str" cm="1">
        <f t="array" ref="A61">+_xlfn.IFS(B61='Número de actividades'!$C$3,'Número de actividades'!$B$3,B61='Número de actividades'!$C$4,'Número de actividades'!$B$3,B61='Número de actividades'!$C$5,'Número de actividades'!$B$3,B61='Número de actividades'!$C$6,'Número de actividades'!$B$3,B61='Número de actividades'!$C$7,'Número de actividades'!$B$7,B61='Número de actividades'!$C$8,'Número de actividades'!$B$7,B61='Número de actividades'!$C$9,'Número de actividades'!$B$9,B61='Número de actividades'!$C$10,'Número de actividades'!$B$9,B61='Número de actividades'!$C$11,'Número de actividades'!$B$9,B61='Número de actividades'!$B$12,'Número de actividades'!$B$12)</f>
        <v>3. Modelo de Estado Abierto</v>
      </c>
      <c r="B61" s="277" t="s">
        <v>152</v>
      </c>
      <c r="C61" s="88" t="s">
        <v>214</v>
      </c>
      <c r="D61" s="75" t="s">
        <v>215</v>
      </c>
      <c r="E61" s="75" t="s">
        <v>216</v>
      </c>
      <c r="F61" s="83" t="s">
        <v>163</v>
      </c>
      <c r="G61" s="88">
        <v>1</v>
      </c>
      <c r="H61" s="283">
        <v>46143</v>
      </c>
      <c r="I61" s="284">
        <v>46295</v>
      </c>
      <c r="J61" s="167">
        <v>0</v>
      </c>
      <c r="K61" s="155">
        <v>0</v>
      </c>
      <c r="L61" s="167">
        <v>0</v>
      </c>
      <c r="M61" s="147">
        <v>0</v>
      </c>
      <c r="N61" s="169">
        <v>1</v>
      </c>
      <c r="O61" s="155">
        <v>0</v>
      </c>
      <c r="P61" s="288"/>
      <c r="Q61" s="291"/>
      <c r="R61" s="292"/>
      <c r="S61" s="197">
        <f t="shared" si="0"/>
        <v>0</v>
      </c>
      <c r="T61" s="183"/>
      <c r="U61" s="172" t="s">
        <v>44</v>
      </c>
      <c r="V61" s="27"/>
    </row>
    <row r="62" spans="1:22" s="26" customFormat="1" ht="47.25" x14ac:dyDescent="0.25">
      <c r="A62" s="243" t="str" cm="1">
        <f t="array" ref="A62">+_xlfn.IFS(B62='Número de actividades'!$C$3,'Número de actividades'!$B$3,B62='Número de actividades'!$C$4,'Número de actividades'!$B$3,B62='Número de actividades'!$C$5,'Número de actividades'!$B$3,B62='Número de actividades'!$C$6,'Número de actividades'!$B$3,B62='Número de actividades'!$C$7,'Número de actividades'!$B$7,B62='Número de actividades'!$C$8,'Número de actividades'!$B$7,B62='Número de actividades'!$C$9,'Número de actividades'!$B$9,B62='Número de actividades'!$C$10,'Número de actividades'!$B$9,B62='Número de actividades'!$C$11,'Número de actividades'!$B$9,B62='Número de actividades'!$B$12,'Número de actividades'!$B$12)</f>
        <v>3. Modelo de Estado Abierto</v>
      </c>
      <c r="B62" s="277" t="s">
        <v>152</v>
      </c>
      <c r="C62" s="88" t="s">
        <v>217</v>
      </c>
      <c r="D62" s="75" t="s">
        <v>218</v>
      </c>
      <c r="E62" s="75" t="s">
        <v>219</v>
      </c>
      <c r="F62" s="83" t="s">
        <v>151</v>
      </c>
      <c r="G62" s="88">
        <v>2</v>
      </c>
      <c r="H62" s="283">
        <v>46142</v>
      </c>
      <c r="I62" s="284">
        <v>46265</v>
      </c>
      <c r="J62" s="167">
        <v>1</v>
      </c>
      <c r="K62" s="155">
        <v>0</v>
      </c>
      <c r="L62" s="167">
        <v>1</v>
      </c>
      <c r="M62" s="147">
        <v>0</v>
      </c>
      <c r="N62" s="169">
        <v>0</v>
      </c>
      <c r="O62" s="155">
        <v>0</v>
      </c>
      <c r="P62" s="288"/>
      <c r="Q62" s="291"/>
      <c r="R62" s="292"/>
      <c r="S62" s="197">
        <f t="shared" si="0"/>
        <v>0</v>
      </c>
      <c r="T62" s="183"/>
      <c r="U62" s="172" t="s">
        <v>44</v>
      </c>
      <c r="V62" s="27"/>
    </row>
    <row r="63" spans="1:22" s="26" customFormat="1" ht="31.5" x14ac:dyDescent="0.25">
      <c r="A63" s="243" t="str" cm="1">
        <f t="array" ref="A63">+_xlfn.IFS(B63='Número de actividades'!$C$3,'Número de actividades'!$B$3,B63='Número de actividades'!$C$4,'Número de actividades'!$B$3,B63='Número de actividades'!$C$5,'Número de actividades'!$B$3,B63='Número de actividades'!$C$6,'Número de actividades'!$B$3,B63='Número de actividades'!$C$7,'Número de actividades'!$B$7,B63='Número de actividades'!$C$8,'Número de actividades'!$B$7,B63='Número de actividades'!$C$9,'Número de actividades'!$B$9,B63='Número de actividades'!$C$10,'Número de actividades'!$B$9,B63='Número de actividades'!$C$11,'Número de actividades'!$B$9,B63='Número de actividades'!$B$12,'Número de actividades'!$B$12)</f>
        <v>3. Modelo de Estado Abierto</v>
      </c>
      <c r="B63" s="277" t="s">
        <v>152</v>
      </c>
      <c r="C63" s="88" t="s">
        <v>220</v>
      </c>
      <c r="D63" s="75" t="s">
        <v>221</v>
      </c>
      <c r="E63" s="75" t="s">
        <v>222</v>
      </c>
      <c r="F63" s="83" t="s">
        <v>201</v>
      </c>
      <c r="G63" s="88">
        <v>3</v>
      </c>
      <c r="H63" s="283">
        <v>46122</v>
      </c>
      <c r="I63" s="284">
        <v>46386</v>
      </c>
      <c r="J63" s="167">
        <v>1</v>
      </c>
      <c r="K63" s="155">
        <v>0</v>
      </c>
      <c r="L63" s="167">
        <v>1</v>
      </c>
      <c r="M63" s="147">
        <v>0</v>
      </c>
      <c r="N63" s="169">
        <v>1</v>
      </c>
      <c r="O63" s="155">
        <v>0</v>
      </c>
      <c r="P63" s="288"/>
      <c r="Q63" s="291"/>
      <c r="R63" s="292"/>
      <c r="S63" s="197">
        <f t="shared" si="0"/>
        <v>0</v>
      </c>
      <c r="T63" s="183"/>
      <c r="U63" s="172" t="s">
        <v>44</v>
      </c>
      <c r="V63" s="27"/>
    </row>
    <row r="64" spans="1:22" s="26" customFormat="1" ht="47.25" x14ac:dyDescent="0.25">
      <c r="A64" s="243" t="str" cm="1">
        <f t="array" ref="A64">+_xlfn.IFS(B64='Número de actividades'!$C$3,'Número de actividades'!$B$3,B64='Número de actividades'!$C$4,'Número de actividades'!$B$3,B64='Número de actividades'!$C$5,'Número de actividades'!$B$3,B64='Número de actividades'!$C$6,'Número de actividades'!$B$3,B64='Número de actividades'!$C$7,'Número de actividades'!$B$7,B64='Número de actividades'!$C$8,'Número de actividades'!$B$7,B64='Número de actividades'!$C$9,'Número de actividades'!$B$9,B64='Número de actividades'!$C$10,'Número de actividades'!$B$9,B64='Número de actividades'!$C$11,'Número de actividades'!$B$9,B64='Número de actividades'!$B$12,'Número de actividades'!$B$12)</f>
        <v>3. Modelo de Estado Abierto</v>
      </c>
      <c r="B64" s="277" t="s">
        <v>152</v>
      </c>
      <c r="C64" s="88" t="s">
        <v>223</v>
      </c>
      <c r="D64" s="75" t="s">
        <v>224</v>
      </c>
      <c r="E64" s="75" t="s">
        <v>225</v>
      </c>
      <c r="F64" s="83" t="s">
        <v>197</v>
      </c>
      <c r="G64" s="88">
        <v>3</v>
      </c>
      <c r="H64" s="283">
        <v>46122</v>
      </c>
      <c r="I64" s="284">
        <v>46386</v>
      </c>
      <c r="J64" s="167">
        <v>1</v>
      </c>
      <c r="K64" s="155">
        <v>0</v>
      </c>
      <c r="L64" s="167">
        <v>1</v>
      </c>
      <c r="M64" s="147">
        <v>0</v>
      </c>
      <c r="N64" s="169">
        <v>1</v>
      </c>
      <c r="O64" s="155">
        <v>0</v>
      </c>
      <c r="P64" s="288"/>
      <c r="Q64" s="291"/>
      <c r="R64" s="292"/>
      <c r="S64" s="197">
        <f t="shared" si="0"/>
        <v>0</v>
      </c>
      <c r="T64" s="183"/>
      <c r="U64" s="172" t="s">
        <v>44</v>
      </c>
      <c r="V64" s="27"/>
    </row>
    <row r="65" spans="1:22" s="26" customFormat="1" ht="31.5" x14ac:dyDescent="0.25">
      <c r="A65" s="243" t="str" cm="1">
        <f t="array" ref="A65">+_xlfn.IFS(B65='Número de actividades'!$C$3,'Número de actividades'!$B$3,B65='Número de actividades'!$C$4,'Número de actividades'!$B$3,B65='Número de actividades'!$C$5,'Número de actividades'!$B$3,B65='Número de actividades'!$C$6,'Número de actividades'!$B$3,B65='Número de actividades'!$C$7,'Número de actividades'!$B$7,B65='Número de actividades'!$C$8,'Número de actividades'!$B$7,B65='Número de actividades'!$C$9,'Número de actividades'!$B$9,B65='Número de actividades'!$C$10,'Número de actividades'!$B$9,B65='Número de actividades'!$C$11,'Número de actividades'!$B$9,B65='Número de actividades'!$B$12,'Número de actividades'!$B$12)</f>
        <v>3. Modelo de Estado Abierto</v>
      </c>
      <c r="B65" s="277" t="s">
        <v>152</v>
      </c>
      <c r="C65" s="88" t="s">
        <v>226</v>
      </c>
      <c r="D65" s="75" t="s">
        <v>227</v>
      </c>
      <c r="E65" s="75" t="s">
        <v>228</v>
      </c>
      <c r="F65" s="83" t="s">
        <v>197</v>
      </c>
      <c r="G65" s="88">
        <v>10</v>
      </c>
      <c r="H65" s="283">
        <v>46068</v>
      </c>
      <c r="I65" s="284">
        <v>46386</v>
      </c>
      <c r="J65" s="167">
        <v>3</v>
      </c>
      <c r="K65" s="155">
        <v>0</v>
      </c>
      <c r="L65" s="167">
        <v>4</v>
      </c>
      <c r="M65" s="147">
        <v>0</v>
      </c>
      <c r="N65" s="169">
        <v>3</v>
      </c>
      <c r="O65" s="155">
        <v>0</v>
      </c>
      <c r="P65" s="288"/>
      <c r="Q65" s="291"/>
      <c r="R65" s="292"/>
      <c r="S65" s="197">
        <f t="shared" si="0"/>
        <v>0</v>
      </c>
      <c r="T65" s="183"/>
      <c r="U65" s="172" t="s">
        <v>44</v>
      </c>
      <c r="V65" s="27"/>
    </row>
    <row r="66" spans="1:22" s="26" customFormat="1" x14ac:dyDescent="0.25">
      <c r="A66" s="243" t="str" cm="1">
        <f t="array" ref="A66">+_xlfn.IFS(B66='Número de actividades'!$C$3,'Número de actividades'!$B$3,B66='Número de actividades'!$C$4,'Número de actividades'!$B$3,B66='Número de actividades'!$C$5,'Número de actividades'!$B$3,B66='Número de actividades'!$C$6,'Número de actividades'!$B$3,B66='Número de actividades'!$C$7,'Número de actividades'!$B$7,B66='Número de actividades'!$C$8,'Número de actividades'!$B$7,B66='Número de actividades'!$C$9,'Número de actividades'!$B$9,B66='Número de actividades'!$C$10,'Número de actividades'!$B$9,B66='Número de actividades'!$C$11,'Número de actividades'!$B$9,B66='Número de actividades'!$B$12,'Número de actividades'!$B$12)</f>
        <v>3. Modelo de Estado Abierto</v>
      </c>
      <c r="B66" s="277" t="s">
        <v>152</v>
      </c>
      <c r="C66" s="88" t="s">
        <v>229</v>
      </c>
      <c r="D66" s="75" t="s">
        <v>230</v>
      </c>
      <c r="E66" s="75" t="s">
        <v>231</v>
      </c>
      <c r="F66" s="83" t="s">
        <v>232</v>
      </c>
      <c r="G66" s="88">
        <v>4</v>
      </c>
      <c r="H66" s="283">
        <v>46142</v>
      </c>
      <c r="I66" s="284">
        <v>46386</v>
      </c>
      <c r="J66" s="167">
        <v>1</v>
      </c>
      <c r="K66" s="155">
        <v>0</v>
      </c>
      <c r="L66" s="167">
        <v>1</v>
      </c>
      <c r="M66" s="147">
        <v>0</v>
      </c>
      <c r="N66" s="169">
        <v>2</v>
      </c>
      <c r="O66" s="155">
        <v>0</v>
      </c>
      <c r="P66" s="288"/>
      <c r="Q66" s="291"/>
      <c r="R66" s="292"/>
      <c r="S66" s="197">
        <f t="shared" si="0"/>
        <v>0</v>
      </c>
      <c r="T66" s="183"/>
      <c r="U66" s="172" t="s">
        <v>44</v>
      </c>
      <c r="V66" s="27"/>
    </row>
    <row r="67" spans="1:22" s="26" customFormat="1" ht="31.5" x14ac:dyDescent="0.25">
      <c r="A67" s="243" t="str" cm="1">
        <f t="array" ref="A67">+_xlfn.IFS(B67='Número de actividades'!$C$3,'Número de actividades'!$B$3,B67='Número de actividades'!$C$4,'Número de actividades'!$B$3,B67='Número de actividades'!$C$5,'Número de actividades'!$B$3,B67='Número de actividades'!$C$6,'Número de actividades'!$B$3,B67='Número de actividades'!$C$7,'Número de actividades'!$B$7,B67='Número de actividades'!$C$8,'Número de actividades'!$B$7,B67='Número de actividades'!$C$9,'Número de actividades'!$B$9,B67='Número de actividades'!$C$10,'Número de actividades'!$B$9,B67='Número de actividades'!$C$11,'Número de actividades'!$B$9,B67='Número de actividades'!$B$12,'Número de actividades'!$B$12)</f>
        <v>3. Modelo de Estado Abierto</v>
      </c>
      <c r="B67" s="277" t="s">
        <v>152</v>
      </c>
      <c r="C67" s="88" t="s">
        <v>233</v>
      </c>
      <c r="D67" s="75" t="s">
        <v>234</v>
      </c>
      <c r="E67" s="75" t="s">
        <v>235</v>
      </c>
      <c r="F67" s="83" t="s">
        <v>236</v>
      </c>
      <c r="G67" s="88">
        <v>2</v>
      </c>
      <c r="H67" s="283">
        <v>46203</v>
      </c>
      <c r="I67" s="284">
        <v>46386</v>
      </c>
      <c r="J67" s="167">
        <v>0</v>
      </c>
      <c r="K67" s="155">
        <v>0</v>
      </c>
      <c r="L67" s="167">
        <v>1</v>
      </c>
      <c r="M67" s="147">
        <v>0</v>
      </c>
      <c r="N67" s="169">
        <v>1</v>
      </c>
      <c r="O67" s="155">
        <v>0</v>
      </c>
      <c r="P67" s="288"/>
      <c r="Q67" s="291"/>
      <c r="R67" s="292"/>
      <c r="S67" s="197">
        <f t="shared" si="0"/>
        <v>0</v>
      </c>
      <c r="T67" s="183"/>
      <c r="U67" s="172" t="s">
        <v>44</v>
      </c>
      <c r="V67" s="27"/>
    </row>
    <row r="68" spans="1:22" s="26" customFormat="1" ht="31.5" x14ac:dyDescent="0.25">
      <c r="A68" s="243" t="str" cm="1">
        <f t="array" ref="A68">+_xlfn.IFS(B68='Número de actividades'!$C$3,'Número de actividades'!$B$3,B68='Número de actividades'!$C$4,'Número de actividades'!$B$3,B68='Número de actividades'!$C$5,'Número de actividades'!$B$3,B68='Número de actividades'!$C$6,'Número de actividades'!$B$3,B68='Número de actividades'!$C$7,'Número de actividades'!$B$7,B68='Número de actividades'!$C$8,'Número de actividades'!$B$7,B68='Número de actividades'!$C$9,'Número de actividades'!$B$9,B68='Número de actividades'!$C$10,'Número de actividades'!$B$9,B68='Número de actividades'!$C$11,'Número de actividades'!$B$9,B68='Número de actividades'!$B$12,'Número de actividades'!$B$12)</f>
        <v>3. Modelo de Estado Abierto</v>
      </c>
      <c r="B68" s="277" t="s">
        <v>152</v>
      </c>
      <c r="C68" s="88" t="s">
        <v>237</v>
      </c>
      <c r="D68" s="75" t="s">
        <v>238</v>
      </c>
      <c r="E68" s="75" t="s">
        <v>239</v>
      </c>
      <c r="F68" s="83" t="s">
        <v>236</v>
      </c>
      <c r="G68" s="88">
        <v>1</v>
      </c>
      <c r="H68" s="283">
        <v>46055</v>
      </c>
      <c r="I68" s="284">
        <v>46081</v>
      </c>
      <c r="J68" s="167">
        <v>1</v>
      </c>
      <c r="K68" s="155">
        <v>0</v>
      </c>
      <c r="L68" s="167">
        <v>0</v>
      </c>
      <c r="M68" s="147">
        <v>0</v>
      </c>
      <c r="N68" s="169">
        <v>0</v>
      </c>
      <c r="O68" s="155">
        <v>0</v>
      </c>
      <c r="P68" s="288"/>
      <c r="Q68" s="291"/>
      <c r="R68" s="292"/>
      <c r="S68" s="197">
        <f t="shared" si="0"/>
        <v>0</v>
      </c>
      <c r="T68" s="183"/>
      <c r="U68" s="172" t="s">
        <v>44</v>
      </c>
      <c r="V68" s="27"/>
    </row>
    <row r="69" spans="1:22" s="26" customFormat="1" x14ac:dyDescent="0.25">
      <c r="A69" s="243" t="str" cm="1">
        <f t="array" ref="A69">+_xlfn.IFS(B69='Número de actividades'!$C$3,'Número de actividades'!$B$3,B69='Número de actividades'!$C$4,'Número de actividades'!$B$3,B69='Número de actividades'!$C$5,'Número de actividades'!$B$3,B69='Número de actividades'!$C$6,'Número de actividades'!$B$3,B69='Número de actividades'!$C$7,'Número de actividades'!$B$7,B69='Número de actividades'!$C$8,'Número de actividades'!$B$7,B69='Número de actividades'!$C$9,'Número de actividades'!$B$9,B69='Número de actividades'!$C$10,'Número de actividades'!$B$9,B69='Número de actividades'!$C$11,'Número de actividades'!$B$9,B69='Número de actividades'!$B$12,'Número de actividades'!$B$12)</f>
        <v>3. Modelo de Estado Abierto</v>
      </c>
      <c r="B69" s="279" t="s">
        <v>152</v>
      </c>
      <c r="C69" s="88" t="s">
        <v>240</v>
      </c>
      <c r="D69" s="75" t="s">
        <v>241</v>
      </c>
      <c r="E69" s="75" t="s">
        <v>242</v>
      </c>
      <c r="F69" s="83" t="s">
        <v>190</v>
      </c>
      <c r="G69" s="88">
        <v>1</v>
      </c>
      <c r="H69" s="283">
        <v>46027</v>
      </c>
      <c r="I69" s="284">
        <v>46371</v>
      </c>
      <c r="J69" s="167">
        <v>0</v>
      </c>
      <c r="K69" s="155">
        <v>0</v>
      </c>
      <c r="L69" s="167">
        <v>0</v>
      </c>
      <c r="M69" s="147">
        <v>0</v>
      </c>
      <c r="N69" s="169">
        <v>1</v>
      </c>
      <c r="O69" s="155">
        <v>0</v>
      </c>
      <c r="P69" s="288"/>
      <c r="Q69" s="291"/>
      <c r="R69" s="292"/>
      <c r="S69" s="197">
        <f t="shared" si="0"/>
        <v>0</v>
      </c>
      <c r="T69" s="183"/>
      <c r="U69" s="172" t="s">
        <v>44</v>
      </c>
      <c r="V69" s="27"/>
    </row>
    <row r="70" spans="1:22" s="26" customFormat="1" x14ac:dyDescent="0.25">
      <c r="A70" s="243" t="str" cm="1">
        <f t="array" ref="A70">+_xlfn.IFS(B70='Número de actividades'!$C$3,'Número de actividades'!$B$3,B70='Número de actividades'!$C$4,'Número de actividades'!$B$3,B70='Número de actividades'!$C$5,'Número de actividades'!$B$3,B70='Número de actividades'!$C$6,'Número de actividades'!$B$3,B70='Número de actividades'!$C$7,'Número de actividades'!$B$7,B70='Número de actividades'!$C$8,'Número de actividades'!$B$7,B70='Número de actividades'!$C$9,'Número de actividades'!$B$9,B70='Número de actividades'!$C$10,'Número de actividades'!$B$9,B70='Número de actividades'!$C$11,'Número de actividades'!$B$9,B70='Número de actividades'!$B$12,'Número de actividades'!$B$12)</f>
        <v>3. Modelo de Estado Abierto</v>
      </c>
      <c r="B70" s="279" t="s">
        <v>152</v>
      </c>
      <c r="C70" s="88" t="s">
        <v>243</v>
      </c>
      <c r="D70" s="75" t="s">
        <v>244</v>
      </c>
      <c r="E70" s="75" t="s">
        <v>245</v>
      </c>
      <c r="F70" s="83" t="s">
        <v>151</v>
      </c>
      <c r="G70" s="88">
        <v>1</v>
      </c>
      <c r="H70" s="283">
        <v>46172</v>
      </c>
      <c r="I70" s="284">
        <v>46204</v>
      </c>
      <c r="J70" s="167">
        <v>0</v>
      </c>
      <c r="K70" s="155">
        <v>0</v>
      </c>
      <c r="L70" s="167">
        <v>1</v>
      </c>
      <c r="M70" s="147">
        <v>0</v>
      </c>
      <c r="N70" s="169">
        <v>0</v>
      </c>
      <c r="O70" s="155">
        <v>0</v>
      </c>
      <c r="P70" s="288"/>
      <c r="Q70" s="291"/>
      <c r="R70" s="292"/>
      <c r="S70" s="197">
        <f t="shared" si="0"/>
        <v>0</v>
      </c>
      <c r="T70" s="183"/>
      <c r="U70" s="172" t="s">
        <v>44</v>
      </c>
      <c r="V70" s="27"/>
    </row>
    <row r="71" spans="1:22" s="26" customFormat="1" ht="31.5" x14ac:dyDescent="0.25">
      <c r="A71" s="243" t="str" cm="1">
        <f t="array" ref="A71">+_xlfn.IFS(B71='Número de actividades'!$C$3,'Número de actividades'!$B$3,B71='Número de actividades'!$C$4,'Número de actividades'!$B$3,B71='Número de actividades'!$C$5,'Número de actividades'!$B$3,B71='Número de actividades'!$C$6,'Número de actividades'!$B$3,B71='Número de actividades'!$C$7,'Número de actividades'!$B$7,B71='Número de actividades'!$C$8,'Número de actividades'!$B$7,B71='Número de actividades'!$C$9,'Número de actividades'!$B$9,B71='Número de actividades'!$C$10,'Número de actividades'!$B$9,B71='Número de actividades'!$C$11,'Número de actividades'!$B$9,B71='Número de actividades'!$B$12,'Número de actividades'!$B$12)</f>
        <v>3. Modelo de Estado Abierto</v>
      </c>
      <c r="B71" s="279" t="s">
        <v>152</v>
      </c>
      <c r="C71" s="88" t="s">
        <v>246</v>
      </c>
      <c r="D71" s="75" t="s">
        <v>247</v>
      </c>
      <c r="E71" s="75" t="s">
        <v>248</v>
      </c>
      <c r="F71" s="83" t="s">
        <v>249</v>
      </c>
      <c r="G71" s="88">
        <v>1</v>
      </c>
      <c r="H71" s="283">
        <v>46172</v>
      </c>
      <c r="I71" s="284">
        <v>46204</v>
      </c>
      <c r="J71" s="167">
        <v>0</v>
      </c>
      <c r="K71" s="155">
        <v>0</v>
      </c>
      <c r="L71" s="167">
        <v>1</v>
      </c>
      <c r="M71" s="147">
        <v>0</v>
      </c>
      <c r="N71" s="169">
        <v>0</v>
      </c>
      <c r="O71" s="155">
        <v>0</v>
      </c>
      <c r="P71" s="288"/>
      <c r="Q71" s="291"/>
      <c r="R71" s="292"/>
      <c r="S71" s="197">
        <f t="shared" si="0"/>
        <v>0</v>
      </c>
      <c r="T71" s="183"/>
      <c r="U71" s="172" t="s">
        <v>44</v>
      </c>
      <c r="V71" s="27"/>
    </row>
    <row r="72" spans="1:22" s="26" customFormat="1" ht="31.5" x14ac:dyDescent="0.25">
      <c r="A72" s="243" t="str" cm="1">
        <f t="array" ref="A72">+_xlfn.IFS(B72='Número de actividades'!$C$3,'Número de actividades'!$B$3,B72='Número de actividades'!$C$4,'Número de actividades'!$B$3,B72='Número de actividades'!$C$5,'Número de actividades'!$B$3,B72='Número de actividades'!$C$6,'Número de actividades'!$B$3,B72='Número de actividades'!$C$7,'Número de actividades'!$B$7,B72='Número de actividades'!$C$8,'Número de actividades'!$B$7,B72='Número de actividades'!$C$9,'Número de actividades'!$B$9,B72='Número de actividades'!$C$10,'Número de actividades'!$B$9,B72='Número de actividades'!$C$11,'Número de actividades'!$B$9,B72='Número de actividades'!$B$12,'Número de actividades'!$B$12)</f>
        <v>3. Modelo de Estado Abierto</v>
      </c>
      <c r="B72" s="279" t="s">
        <v>250</v>
      </c>
      <c r="C72" s="88" t="s">
        <v>251</v>
      </c>
      <c r="D72" s="75" t="s">
        <v>600</v>
      </c>
      <c r="E72" s="75" t="s">
        <v>601</v>
      </c>
      <c r="F72" s="158" t="s">
        <v>129</v>
      </c>
      <c r="G72" s="88">
        <v>10</v>
      </c>
      <c r="H72" s="283">
        <v>46204</v>
      </c>
      <c r="I72" s="284">
        <v>46387</v>
      </c>
      <c r="J72" s="167">
        <v>0</v>
      </c>
      <c r="K72" s="155">
        <v>0</v>
      </c>
      <c r="L72" s="167">
        <v>0</v>
      </c>
      <c r="M72" s="147">
        <v>0</v>
      </c>
      <c r="N72" s="169">
        <v>10</v>
      </c>
      <c r="O72" s="155">
        <v>0</v>
      </c>
      <c r="P72" s="288"/>
      <c r="Q72" s="291"/>
      <c r="R72" s="292"/>
      <c r="S72" s="197">
        <f t="shared" si="0"/>
        <v>0</v>
      </c>
      <c r="T72" s="183"/>
      <c r="U72" s="172" t="s">
        <v>44</v>
      </c>
      <c r="V72" s="27"/>
    </row>
    <row r="73" spans="1:22" s="26" customFormat="1" ht="47.25" x14ac:dyDescent="0.25">
      <c r="A73" s="243" t="str" cm="1">
        <f t="array" ref="A73">+_xlfn.IFS(B73='Número de actividades'!$C$3,'Número de actividades'!$B$3,B73='Número de actividades'!$C$4,'Número de actividades'!$B$3,B73='Número de actividades'!$C$5,'Número de actividades'!$B$3,B73='Número de actividades'!$C$6,'Número de actividades'!$B$3,B73='Número de actividades'!$C$7,'Número de actividades'!$B$7,B73='Número de actividades'!$C$8,'Número de actividades'!$B$7,B73='Número de actividades'!$C$9,'Número de actividades'!$B$9,B73='Número de actividades'!$C$10,'Número de actividades'!$B$9,B73='Número de actividades'!$C$11,'Número de actividades'!$B$9,B73='Número de actividades'!$B$12,'Número de actividades'!$B$12)</f>
        <v>3. Modelo de Estado Abierto</v>
      </c>
      <c r="B73" s="279" t="s">
        <v>250</v>
      </c>
      <c r="C73" s="88" t="s">
        <v>254</v>
      </c>
      <c r="D73" s="75" t="s">
        <v>602</v>
      </c>
      <c r="E73" s="75" t="s">
        <v>603</v>
      </c>
      <c r="F73" s="80" t="s">
        <v>129</v>
      </c>
      <c r="G73" s="88">
        <v>2</v>
      </c>
      <c r="H73" s="283">
        <v>46113</v>
      </c>
      <c r="I73" s="284">
        <v>46386</v>
      </c>
      <c r="J73" s="167">
        <v>0</v>
      </c>
      <c r="K73" s="155">
        <v>0</v>
      </c>
      <c r="L73" s="167">
        <v>0</v>
      </c>
      <c r="M73" s="147">
        <v>0</v>
      </c>
      <c r="N73" s="169">
        <v>2</v>
      </c>
      <c r="O73" s="155">
        <v>0</v>
      </c>
      <c r="P73" s="288"/>
      <c r="Q73" s="291"/>
      <c r="R73" s="292"/>
      <c r="S73" s="197">
        <f t="shared" si="0"/>
        <v>0</v>
      </c>
      <c r="T73" s="183"/>
      <c r="U73" s="172" t="s">
        <v>44</v>
      </c>
      <c r="V73" s="27"/>
    </row>
    <row r="74" spans="1:22" s="26" customFormat="1" ht="31.5" x14ac:dyDescent="0.25">
      <c r="A74" s="243" t="str" cm="1">
        <f t="array" ref="A74">+_xlfn.IFS(B74='Número de actividades'!$C$3,'Número de actividades'!$B$3,B74='Número de actividades'!$C$4,'Número de actividades'!$B$3,B74='Número de actividades'!$C$5,'Número de actividades'!$B$3,B74='Número de actividades'!$C$6,'Número de actividades'!$B$3,B74='Número de actividades'!$C$7,'Número de actividades'!$B$7,B74='Número de actividades'!$C$8,'Número de actividades'!$B$7,B74='Número de actividades'!$C$9,'Número de actividades'!$B$9,B74='Número de actividades'!$C$10,'Número de actividades'!$B$9,B74='Número de actividades'!$C$11,'Número de actividades'!$B$9,B74='Número de actividades'!$B$12,'Número de actividades'!$B$12)</f>
        <v>3. Modelo de Estado Abierto</v>
      </c>
      <c r="B74" s="279" t="s">
        <v>250</v>
      </c>
      <c r="C74" s="88" t="s">
        <v>257</v>
      </c>
      <c r="D74" s="75" t="s">
        <v>258</v>
      </c>
      <c r="E74" s="75" t="s">
        <v>259</v>
      </c>
      <c r="F74" s="80" t="s">
        <v>147</v>
      </c>
      <c r="G74" s="88">
        <v>1</v>
      </c>
      <c r="H74" s="283">
        <v>46204</v>
      </c>
      <c r="I74" s="284">
        <v>46253</v>
      </c>
      <c r="J74" s="167">
        <v>0</v>
      </c>
      <c r="K74" s="155">
        <v>0</v>
      </c>
      <c r="L74" s="167">
        <v>1</v>
      </c>
      <c r="M74" s="147">
        <v>0</v>
      </c>
      <c r="N74" s="169">
        <v>0</v>
      </c>
      <c r="O74" s="155">
        <v>0</v>
      </c>
      <c r="P74" s="288"/>
      <c r="Q74" s="291"/>
      <c r="R74" s="292"/>
      <c r="S74" s="197">
        <f t="shared" si="0"/>
        <v>0</v>
      </c>
      <c r="T74" s="183"/>
      <c r="U74" s="172" t="s">
        <v>44</v>
      </c>
      <c r="V74" s="27"/>
    </row>
    <row r="75" spans="1:22" s="26" customFormat="1" ht="31.5" x14ac:dyDescent="0.25">
      <c r="A75" s="243" t="str" cm="1">
        <f t="array" ref="A75">+_xlfn.IFS(B75='Número de actividades'!$C$3,'Número de actividades'!$B$3,B75='Número de actividades'!$C$4,'Número de actividades'!$B$3,B75='Número de actividades'!$C$5,'Número de actividades'!$B$3,B75='Número de actividades'!$C$6,'Número de actividades'!$B$3,B75='Número de actividades'!$C$7,'Número de actividades'!$B$7,B75='Número de actividades'!$C$8,'Número de actividades'!$B$7,B75='Número de actividades'!$C$9,'Número de actividades'!$B$9,B75='Número de actividades'!$C$10,'Número de actividades'!$B$9,B75='Número de actividades'!$C$11,'Número de actividades'!$B$9,B75='Número de actividades'!$B$12,'Número de actividades'!$B$12)</f>
        <v>3. Modelo de Estado Abierto</v>
      </c>
      <c r="B75" s="279" t="s">
        <v>250</v>
      </c>
      <c r="C75" s="88" t="s">
        <v>260</v>
      </c>
      <c r="D75" s="75" t="s">
        <v>261</v>
      </c>
      <c r="E75" s="75" t="s">
        <v>262</v>
      </c>
      <c r="F75" s="80" t="s">
        <v>147</v>
      </c>
      <c r="G75" s="88">
        <v>1</v>
      </c>
      <c r="H75" s="283">
        <v>46266</v>
      </c>
      <c r="I75" s="284">
        <v>46387</v>
      </c>
      <c r="J75" s="167">
        <v>0</v>
      </c>
      <c r="K75" s="155">
        <v>0</v>
      </c>
      <c r="L75" s="167">
        <v>0</v>
      </c>
      <c r="M75" s="147">
        <v>0</v>
      </c>
      <c r="N75" s="169">
        <v>1</v>
      </c>
      <c r="O75" s="155">
        <v>0</v>
      </c>
      <c r="P75" s="288"/>
      <c r="Q75" s="291"/>
      <c r="R75" s="292"/>
      <c r="S75" s="197">
        <f t="shared" si="0"/>
        <v>0</v>
      </c>
      <c r="T75" s="183"/>
      <c r="U75" s="172" t="s">
        <v>44</v>
      </c>
      <c r="V75" s="27"/>
    </row>
    <row r="76" spans="1:22" s="26" customFormat="1" ht="31.5" x14ac:dyDescent="0.25">
      <c r="A76" s="243" t="str" cm="1">
        <f t="array" ref="A76">+_xlfn.IFS(B76='Número de actividades'!$C$3,'Número de actividades'!$B$3,B76='Número de actividades'!$C$4,'Número de actividades'!$B$3,B76='Número de actividades'!$C$5,'Número de actividades'!$B$3,B76='Número de actividades'!$C$6,'Número de actividades'!$B$3,B76='Número de actividades'!$C$7,'Número de actividades'!$B$7,B76='Número de actividades'!$C$8,'Número de actividades'!$B$7,B76='Número de actividades'!$C$9,'Número de actividades'!$B$9,B76='Número de actividades'!$C$10,'Número de actividades'!$B$9,B76='Número de actividades'!$C$11,'Número de actividades'!$B$9,B76='Número de actividades'!$B$12,'Número de actividades'!$B$12)</f>
        <v>3. Modelo de Estado Abierto</v>
      </c>
      <c r="B76" s="279" t="s">
        <v>250</v>
      </c>
      <c r="C76" s="88" t="s">
        <v>263</v>
      </c>
      <c r="D76" s="75" t="s">
        <v>264</v>
      </c>
      <c r="E76" s="75" t="s">
        <v>265</v>
      </c>
      <c r="F76" s="80" t="s">
        <v>266</v>
      </c>
      <c r="G76" s="88">
        <v>1</v>
      </c>
      <c r="H76" s="283">
        <v>46295</v>
      </c>
      <c r="I76" s="284">
        <v>46387</v>
      </c>
      <c r="J76" s="167">
        <v>0</v>
      </c>
      <c r="K76" s="155">
        <v>0</v>
      </c>
      <c r="L76" s="167">
        <v>1</v>
      </c>
      <c r="M76" s="147">
        <v>0</v>
      </c>
      <c r="N76" s="169">
        <v>0</v>
      </c>
      <c r="O76" s="155">
        <v>0</v>
      </c>
      <c r="P76" s="288"/>
      <c r="Q76" s="291"/>
      <c r="R76" s="292"/>
      <c r="S76" s="197">
        <f t="shared" si="0"/>
        <v>0</v>
      </c>
      <c r="T76" s="183"/>
      <c r="U76" s="172" t="s">
        <v>44</v>
      </c>
      <c r="V76" s="27"/>
    </row>
    <row r="77" spans="1:22" s="26" customFormat="1" ht="47.25" x14ac:dyDescent="0.25">
      <c r="A77" s="243" t="str" cm="1">
        <f t="array" ref="A77">+_xlfn.IFS(B77='Número de actividades'!$C$3,'Número de actividades'!$B$3,B77='Número de actividades'!$C$4,'Número de actividades'!$B$3,B77='Número de actividades'!$C$5,'Número de actividades'!$B$3,B77='Número de actividades'!$C$6,'Número de actividades'!$B$3,B77='Número de actividades'!$C$7,'Número de actividades'!$B$7,B77='Número de actividades'!$C$8,'Número de actividades'!$B$7,B77='Número de actividades'!$C$9,'Número de actividades'!$B$9,B77='Número de actividades'!$C$10,'Número de actividades'!$B$9,B77='Número de actividades'!$C$11,'Número de actividades'!$B$9,B77='Número de actividades'!$B$12,'Número de actividades'!$B$12)</f>
        <v>3. Modelo de Estado Abierto</v>
      </c>
      <c r="B77" s="279" t="s">
        <v>250</v>
      </c>
      <c r="C77" s="88" t="s">
        <v>267</v>
      </c>
      <c r="D77" s="75" t="s">
        <v>268</v>
      </c>
      <c r="E77" s="75" t="s">
        <v>269</v>
      </c>
      <c r="F77" s="80" t="s">
        <v>270</v>
      </c>
      <c r="G77" s="88">
        <v>1</v>
      </c>
      <c r="H77" s="283">
        <v>46174</v>
      </c>
      <c r="I77" s="284">
        <v>46387</v>
      </c>
      <c r="J77" s="167">
        <v>0</v>
      </c>
      <c r="K77" s="155">
        <v>0</v>
      </c>
      <c r="L77" s="167">
        <v>0</v>
      </c>
      <c r="M77" s="147">
        <v>0</v>
      </c>
      <c r="N77" s="169">
        <v>1</v>
      </c>
      <c r="O77" s="155">
        <v>0</v>
      </c>
      <c r="P77" s="288"/>
      <c r="Q77" s="291"/>
      <c r="R77" s="292"/>
      <c r="S77" s="197">
        <f t="shared" si="0"/>
        <v>0</v>
      </c>
      <c r="T77" s="183"/>
      <c r="U77" s="172" t="s">
        <v>44</v>
      </c>
      <c r="V77" s="27"/>
    </row>
    <row r="78" spans="1:22" s="26" customFormat="1" ht="36.75" customHeight="1" x14ac:dyDescent="0.25">
      <c r="A78" s="243" t="str" cm="1">
        <f t="array" ref="A78">+_xlfn.IFS(B78='Número de actividades'!$C$3,'Número de actividades'!$B$3,B78='Número de actividades'!$C$4,'Número de actividades'!$B$3,B78='Número de actividades'!$C$5,'Número de actividades'!$B$3,B78='Número de actividades'!$C$6,'Número de actividades'!$B$3,B78='Número de actividades'!$C$7,'Número de actividades'!$B$7,B78='Número de actividades'!$C$8,'Número de actividades'!$B$7,B78='Número de actividades'!$C$9,'Número de actividades'!$B$9,B78='Número de actividades'!$C$10,'Número de actividades'!$B$9,B78='Número de actividades'!$C$11,'Número de actividades'!$B$9,B78='Número de actividades'!$B$12,'Número de actividades'!$B$12)</f>
        <v>3. Modelo de Estado Abierto</v>
      </c>
      <c r="B78" s="279" t="s">
        <v>250</v>
      </c>
      <c r="C78" s="88" t="s">
        <v>271</v>
      </c>
      <c r="D78" s="75" t="s">
        <v>272</v>
      </c>
      <c r="E78" s="75" t="s">
        <v>273</v>
      </c>
      <c r="F78" s="80" t="s">
        <v>274</v>
      </c>
      <c r="G78" s="88">
        <v>1</v>
      </c>
      <c r="H78" s="283">
        <v>46146</v>
      </c>
      <c r="I78" s="284">
        <v>46203</v>
      </c>
      <c r="J78" s="167">
        <v>0</v>
      </c>
      <c r="K78" s="155">
        <v>0</v>
      </c>
      <c r="L78" s="167">
        <v>1</v>
      </c>
      <c r="M78" s="147">
        <v>0</v>
      </c>
      <c r="N78" s="169">
        <v>0</v>
      </c>
      <c r="O78" s="155">
        <v>0</v>
      </c>
      <c r="P78" s="288"/>
      <c r="Q78" s="291"/>
      <c r="R78" s="292"/>
      <c r="S78" s="197">
        <f t="shared" si="0"/>
        <v>0</v>
      </c>
      <c r="T78" s="183"/>
      <c r="U78" s="172" t="s">
        <v>44</v>
      </c>
      <c r="V78" s="27"/>
    </row>
    <row r="79" spans="1:22" s="26" customFormat="1" ht="31.5" x14ac:dyDescent="0.25">
      <c r="A79" s="243" t="str" cm="1">
        <f t="array" ref="A79">+_xlfn.IFS(B79='Número de actividades'!$C$3,'Número de actividades'!$B$3,B79='Número de actividades'!$C$4,'Número de actividades'!$B$3,B79='Número de actividades'!$C$5,'Número de actividades'!$B$3,B79='Número de actividades'!$C$6,'Número de actividades'!$B$3,B79='Número de actividades'!$C$7,'Número de actividades'!$B$7,B79='Número de actividades'!$C$8,'Número de actividades'!$B$7,B79='Número de actividades'!$C$9,'Número de actividades'!$B$9,B79='Número de actividades'!$C$10,'Número de actividades'!$B$9,B79='Número de actividades'!$C$11,'Número de actividades'!$B$9,B79='Número de actividades'!$B$12,'Número de actividades'!$B$12)</f>
        <v>3. Modelo de Estado Abierto</v>
      </c>
      <c r="B79" s="279" t="s">
        <v>250</v>
      </c>
      <c r="C79" s="88" t="s">
        <v>275</v>
      </c>
      <c r="D79" s="75" t="s">
        <v>276</v>
      </c>
      <c r="E79" s="75" t="s">
        <v>277</v>
      </c>
      <c r="F79" s="80" t="s">
        <v>201</v>
      </c>
      <c r="G79" s="88">
        <v>1</v>
      </c>
      <c r="H79" s="283">
        <v>46204</v>
      </c>
      <c r="I79" s="284">
        <v>46265</v>
      </c>
      <c r="J79" s="167">
        <v>0</v>
      </c>
      <c r="K79" s="155">
        <v>0</v>
      </c>
      <c r="L79" s="167">
        <v>1</v>
      </c>
      <c r="M79" s="147">
        <v>0</v>
      </c>
      <c r="N79" s="169">
        <v>0</v>
      </c>
      <c r="O79" s="155">
        <v>0</v>
      </c>
      <c r="P79" s="288"/>
      <c r="Q79" s="291"/>
      <c r="R79" s="292"/>
      <c r="S79" s="197">
        <f t="shared" si="0"/>
        <v>0</v>
      </c>
      <c r="T79" s="183"/>
      <c r="U79" s="172" t="s">
        <v>44</v>
      </c>
      <c r="V79" s="27"/>
    </row>
    <row r="80" spans="1:22" s="26" customFormat="1" ht="47.25" x14ac:dyDescent="0.25">
      <c r="A80" s="243" t="str" cm="1">
        <f t="array" ref="A80">+_xlfn.IFS(B80='Número de actividades'!$C$3,'Número de actividades'!$B$3,B80='Número de actividades'!$C$4,'Número de actividades'!$B$3,B80='Número de actividades'!$C$5,'Número de actividades'!$B$3,B80='Número de actividades'!$C$6,'Número de actividades'!$B$3,B80='Número de actividades'!$C$7,'Número de actividades'!$B$7,B80='Número de actividades'!$C$8,'Número de actividades'!$B$7,B80='Número de actividades'!$C$9,'Número de actividades'!$B$9,B80='Número de actividades'!$C$10,'Número de actividades'!$B$9,B80='Número de actividades'!$C$11,'Número de actividades'!$B$9,B80='Número de actividades'!$B$12,'Número de actividades'!$B$12)</f>
        <v>3. Modelo de Estado Abierto</v>
      </c>
      <c r="B80" s="279" t="s">
        <v>250</v>
      </c>
      <c r="C80" s="88" t="s">
        <v>278</v>
      </c>
      <c r="D80" s="75" t="s">
        <v>279</v>
      </c>
      <c r="E80" s="75" t="s">
        <v>280</v>
      </c>
      <c r="F80" s="80" t="s">
        <v>281</v>
      </c>
      <c r="G80" s="88">
        <v>1</v>
      </c>
      <c r="H80" s="283">
        <v>46295</v>
      </c>
      <c r="I80" s="284">
        <v>46387</v>
      </c>
      <c r="J80" s="167">
        <v>0</v>
      </c>
      <c r="K80" s="155">
        <v>0</v>
      </c>
      <c r="L80" s="167">
        <v>0</v>
      </c>
      <c r="M80" s="147">
        <v>0</v>
      </c>
      <c r="N80" s="169">
        <v>1</v>
      </c>
      <c r="O80" s="155">
        <v>0</v>
      </c>
      <c r="P80" s="288"/>
      <c r="Q80" s="291"/>
      <c r="R80" s="292"/>
      <c r="S80" s="197">
        <f t="shared" si="0"/>
        <v>0</v>
      </c>
      <c r="T80" s="183"/>
      <c r="U80" s="172" t="s">
        <v>44</v>
      </c>
      <c r="V80" s="27"/>
    </row>
    <row r="81" spans="1:22" s="26" customFormat="1" ht="47.25" x14ac:dyDescent="0.25">
      <c r="A81" s="243" t="str" cm="1">
        <f t="array" ref="A81">+_xlfn.IFS(B81='Número de actividades'!$C$3,'Número de actividades'!$B$3,B81='Número de actividades'!$C$4,'Número de actividades'!$B$3,B81='Número de actividades'!$C$5,'Número de actividades'!$B$3,B81='Número de actividades'!$C$6,'Número de actividades'!$B$3,B81='Número de actividades'!$C$7,'Número de actividades'!$B$7,B81='Número de actividades'!$C$8,'Número de actividades'!$B$7,B81='Número de actividades'!$C$9,'Número de actividades'!$B$9,B81='Número de actividades'!$C$10,'Número de actividades'!$B$9,B81='Número de actividades'!$C$11,'Número de actividades'!$B$9,B81='Número de actividades'!$B$12,'Número de actividades'!$B$12)</f>
        <v>3. Modelo de Estado Abierto</v>
      </c>
      <c r="B81" s="279" t="s">
        <v>250</v>
      </c>
      <c r="C81" s="88" t="s">
        <v>282</v>
      </c>
      <c r="D81" s="75" t="s">
        <v>283</v>
      </c>
      <c r="E81" s="75" t="s">
        <v>284</v>
      </c>
      <c r="F81" s="80" t="s">
        <v>285</v>
      </c>
      <c r="G81" s="88">
        <v>1</v>
      </c>
      <c r="H81" s="283">
        <v>46183</v>
      </c>
      <c r="I81" s="284">
        <v>46295</v>
      </c>
      <c r="J81" s="167">
        <v>0</v>
      </c>
      <c r="K81" s="155">
        <v>0</v>
      </c>
      <c r="L81" s="167">
        <v>0</v>
      </c>
      <c r="M81" s="147">
        <v>0</v>
      </c>
      <c r="N81" s="169">
        <v>1</v>
      </c>
      <c r="O81" s="155">
        <v>0</v>
      </c>
      <c r="P81" s="288"/>
      <c r="Q81" s="291"/>
      <c r="R81" s="292"/>
      <c r="S81" s="197">
        <f t="shared" si="0"/>
        <v>0</v>
      </c>
      <c r="T81" s="183"/>
      <c r="U81" s="172" t="s">
        <v>44</v>
      </c>
      <c r="V81" s="27"/>
    </row>
    <row r="82" spans="1:22" s="26" customFormat="1" ht="47.25" x14ac:dyDescent="0.25">
      <c r="A82" s="243" t="str" cm="1">
        <f t="array" ref="A82">+_xlfn.IFS(B82='Número de actividades'!$C$3,'Número de actividades'!$B$3,B82='Número de actividades'!$C$4,'Número de actividades'!$B$3,B82='Número de actividades'!$C$5,'Número de actividades'!$B$3,B82='Número de actividades'!$C$6,'Número de actividades'!$B$3,B82='Número de actividades'!$C$7,'Número de actividades'!$B$7,B82='Número de actividades'!$C$8,'Número de actividades'!$B$7,B82='Número de actividades'!$C$9,'Número de actividades'!$B$9,B82='Número de actividades'!$C$10,'Número de actividades'!$B$9,B82='Número de actividades'!$C$11,'Número de actividades'!$B$9,B82='Número de actividades'!$B$12,'Número de actividades'!$B$12)</f>
        <v>3. Modelo de Estado Abierto</v>
      </c>
      <c r="B82" s="279" t="s">
        <v>250</v>
      </c>
      <c r="C82" s="88" t="s">
        <v>286</v>
      </c>
      <c r="D82" s="75" t="s">
        <v>287</v>
      </c>
      <c r="E82" s="75" t="s">
        <v>288</v>
      </c>
      <c r="F82" s="83" t="s">
        <v>289</v>
      </c>
      <c r="G82" s="88">
        <v>3</v>
      </c>
      <c r="H82" s="283">
        <v>46024</v>
      </c>
      <c r="I82" s="284">
        <v>46387</v>
      </c>
      <c r="J82" s="167">
        <v>1</v>
      </c>
      <c r="K82" s="155">
        <v>0</v>
      </c>
      <c r="L82" s="167">
        <v>1</v>
      </c>
      <c r="M82" s="147">
        <v>0</v>
      </c>
      <c r="N82" s="291">
        <v>1</v>
      </c>
      <c r="O82" s="155">
        <v>0</v>
      </c>
      <c r="P82" s="288"/>
      <c r="Q82" s="291"/>
      <c r="R82" s="292"/>
      <c r="S82" s="197">
        <f t="shared" si="0"/>
        <v>0</v>
      </c>
      <c r="T82" s="183"/>
      <c r="U82" s="172" t="s">
        <v>44</v>
      </c>
      <c r="V82" s="27"/>
    </row>
    <row r="83" spans="1:22" s="26" customFormat="1" ht="63" x14ac:dyDescent="0.25">
      <c r="A83" s="243" t="str" cm="1">
        <f t="array" ref="A83">+_xlfn.IFS(B83='Número de actividades'!$C$3,'Número de actividades'!$B$3,B83='Número de actividades'!$C$4,'Número de actividades'!$B$3,B83='Número de actividades'!$C$5,'Número de actividades'!$B$3,B83='Número de actividades'!$C$6,'Número de actividades'!$B$3,B83='Número de actividades'!$C$7,'Número de actividades'!$B$7,B83='Número de actividades'!$C$8,'Número de actividades'!$B$7,B83='Número de actividades'!$C$9,'Número de actividades'!$B$9,B83='Número de actividades'!$C$10,'Número de actividades'!$B$9,B83='Número de actividades'!$C$11,'Número de actividades'!$B$9,B83='Número de actividades'!$B$12,'Número de actividades'!$B$12)</f>
        <v>3. Modelo de Estado Abierto</v>
      </c>
      <c r="B83" s="279" t="s">
        <v>250</v>
      </c>
      <c r="C83" s="88" t="s">
        <v>290</v>
      </c>
      <c r="D83" s="75" t="s">
        <v>291</v>
      </c>
      <c r="E83" s="75" t="s">
        <v>292</v>
      </c>
      <c r="F83" s="83" t="s">
        <v>293</v>
      </c>
      <c r="G83" s="88">
        <v>3</v>
      </c>
      <c r="H83" s="283">
        <v>46054</v>
      </c>
      <c r="I83" s="284">
        <v>46386</v>
      </c>
      <c r="J83" s="167">
        <v>1</v>
      </c>
      <c r="K83" s="155">
        <v>0</v>
      </c>
      <c r="L83" s="167">
        <v>1</v>
      </c>
      <c r="M83" s="147">
        <v>0</v>
      </c>
      <c r="N83" s="169">
        <v>1</v>
      </c>
      <c r="O83" s="155">
        <v>0</v>
      </c>
      <c r="P83" s="288"/>
      <c r="Q83" s="291"/>
      <c r="R83" s="292"/>
      <c r="S83" s="197">
        <f t="shared" ref="S83:S110" si="1">((K83+M83+O83)/(J83+L83+N83))</f>
        <v>0</v>
      </c>
      <c r="T83" s="183"/>
      <c r="U83" s="172" t="s">
        <v>44</v>
      </c>
      <c r="V83" s="27"/>
    </row>
    <row r="84" spans="1:22" s="26" customFormat="1" ht="31.5" x14ac:dyDescent="0.25">
      <c r="A84" s="243" t="str" cm="1">
        <f t="array" ref="A84">+_xlfn.IFS(B84='Número de actividades'!$C$3,'Número de actividades'!$B$3,B84='Número de actividades'!$C$4,'Número de actividades'!$B$3,B84='Número de actividades'!$C$5,'Número de actividades'!$B$3,B84='Número de actividades'!$C$6,'Número de actividades'!$B$3,B84='Número de actividades'!$C$7,'Número de actividades'!$B$7,B84='Número de actividades'!$C$8,'Número de actividades'!$B$7,B84='Número de actividades'!$C$9,'Número de actividades'!$B$9,B84='Número de actividades'!$C$10,'Número de actividades'!$B$9,B84='Número de actividades'!$C$11,'Número de actividades'!$B$9,B84='Número de actividades'!$B$12,'Número de actividades'!$B$12)</f>
        <v>3. Modelo de Estado Abierto</v>
      </c>
      <c r="B84" s="279" t="s">
        <v>250</v>
      </c>
      <c r="C84" s="88" t="s">
        <v>294</v>
      </c>
      <c r="D84" s="75" t="s">
        <v>295</v>
      </c>
      <c r="E84" s="75" t="s">
        <v>296</v>
      </c>
      <c r="F84" s="83" t="s">
        <v>293</v>
      </c>
      <c r="G84" s="88">
        <v>52</v>
      </c>
      <c r="H84" s="286" t="s">
        <v>297</v>
      </c>
      <c r="I84" s="284">
        <v>46386</v>
      </c>
      <c r="J84" s="167">
        <v>17</v>
      </c>
      <c r="K84" s="155">
        <v>0</v>
      </c>
      <c r="L84" s="167">
        <v>18</v>
      </c>
      <c r="M84" s="147">
        <v>0</v>
      </c>
      <c r="N84" s="169">
        <v>17</v>
      </c>
      <c r="O84" s="155">
        <v>0</v>
      </c>
      <c r="P84" s="288"/>
      <c r="Q84" s="291"/>
      <c r="R84" s="292"/>
      <c r="S84" s="197">
        <f t="shared" si="1"/>
        <v>0</v>
      </c>
      <c r="T84" s="183"/>
      <c r="U84" s="172" t="s">
        <v>44</v>
      </c>
      <c r="V84" s="27"/>
    </row>
    <row r="85" spans="1:22" s="26" customFormat="1" ht="31.5" x14ac:dyDescent="0.25">
      <c r="A85" s="243" t="str" cm="1">
        <f t="array" ref="A85">+_xlfn.IFS(B85='Número de actividades'!$C$3,'Número de actividades'!$B$3,B85='Número de actividades'!$C$4,'Número de actividades'!$B$3,B85='Número de actividades'!$C$5,'Número de actividades'!$B$3,B85='Número de actividades'!$C$6,'Número de actividades'!$B$3,B85='Número de actividades'!$C$7,'Número de actividades'!$B$7,B85='Número de actividades'!$C$8,'Número de actividades'!$B$7,B85='Número de actividades'!$C$9,'Número de actividades'!$B$9,B85='Número de actividades'!$C$10,'Número de actividades'!$B$9,B85='Número de actividades'!$C$11,'Número de actividades'!$B$9,B85='Número de actividades'!$B$12,'Número de actividades'!$B$12)</f>
        <v>3. Modelo de Estado Abierto</v>
      </c>
      <c r="B85" s="279" t="s">
        <v>250</v>
      </c>
      <c r="C85" s="88" t="s">
        <v>298</v>
      </c>
      <c r="D85" s="75" t="s">
        <v>299</v>
      </c>
      <c r="E85" s="75" t="s">
        <v>300</v>
      </c>
      <c r="F85" s="83" t="s">
        <v>232</v>
      </c>
      <c r="G85" s="88">
        <v>4</v>
      </c>
      <c r="H85" s="283">
        <v>46142</v>
      </c>
      <c r="I85" s="284">
        <v>46386</v>
      </c>
      <c r="J85" s="167">
        <v>1</v>
      </c>
      <c r="K85" s="155">
        <v>0</v>
      </c>
      <c r="L85" s="167">
        <v>1</v>
      </c>
      <c r="M85" s="147">
        <v>0</v>
      </c>
      <c r="N85" s="169">
        <v>2</v>
      </c>
      <c r="O85" s="155">
        <v>0</v>
      </c>
      <c r="P85" s="288"/>
      <c r="Q85" s="291"/>
      <c r="R85" s="292"/>
      <c r="S85" s="197">
        <f t="shared" si="1"/>
        <v>0</v>
      </c>
      <c r="T85" s="183"/>
      <c r="U85" s="172" t="s">
        <v>44</v>
      </c>
      <c r="V85" s="27"/>
    </row>
    <row r="86" spans="1:22" s="26" customFormat="1" x14ac:dyDescent="0.25">
      <c r="A86" s="243" t="str" cm="1">
        <f t="array" ref="A86">+_xlfn.IFS(B86='Número de actividades'!$C$3,'Número de actividades'!$B$3,B86='Número de actividades'!$C$4,'Número de actividades'!$B$3,B86='Número de actividades'!$C$5,'Número de actividades'!$B$3,B86='Número de actividades'!$C$6,'Número de actividades'!$B$3,B86='Número de actividades'!$C$7,'Número de actividades'!$B$7,B86='Número de actividades'!$C$8,'Número de actividades'!$B$7,B86='Número de actividades'!$C$9,'Número de actividades'!$B$9,B86='Número de actividades'!$C$10,'Número de actividades'!$B$9,B86='Número de actividades'!$C$11,'Número de actividades'!$B$9,B86='Número de actividades'!$B$12,'Número de actividades'!$B$12)</f>
        <v>3. Modelo de Estado Abierto</v>
      </c>
      <c r="B86" s="279" t="s">
        <v>250</v>
      </c>
      <c r="C86" s="88" t="s">
        <v>301</v>
      </c>
      <c r="D86" s="75" t="s">
        <v>302</v>
      </c>
      <c r="E86" s="75" t="s">
        <v>303</v>
      </c>
      <c r="F86" s="83" t="s">
        <v>232</v>
      </c>
      <c r="G86" s="88">
        <v>1</v>
      </c>
      <c r="H86" s="283">
        <v>46023</v>
      </c>
      <c r="I86" s="284">
        <v>46068</v>
      </c>
      <c r="J86" s="167">
        <v>1</v>
      </c>
      <c r="K86" s="155">
        <v>0</v>
      </c>
      <c r="L86" s="167">
        <v>0</v>
      </c>
      <c r="M86" s="147">
        <v>0</v>
      </c>
      <c r="N86" s="169">
        <v>0</v>
      </c>
      <c r="O86" s="155">
        <v>0</v>
      </c>
      <c r="P86" s="288"/>
      <c r="Q86" s="291"/>
      <c r="R86" s="292"/>
      <c r="S86" s="197">
        <f t="shared" si="1"/>
        <v>0</v>
      </c>
      <c r="T86" s="183"/>
      <c r="U86" s="172" t="s">
        <v>44</v>
      </c>
      <c r="V86" s="27"/>
    </row>
    <row r="87" spans="1:22" s="26" customFormat="1" ht="31.5" x14ac:dyDescent="0.25">
      <c r="A87" s="243" t="str" cm="1">
        <f t="array" ref="A87">+_xlfn.IFS(B87='Número de actividades'!$C$3,'Número de actividades'!$B$3,B87='Número de actividades'!$C$4,'Número de actividades'!$B$3,B87='Número de actividades'!$C$5,'Número de actividades'!$B$3,B87='Número de actividades'!$C$6,'Número de actividades'!$B$3,B87='Número de actividades'!$C$7,'Número de actividades'!$B$7,B87='Número de actividades'!$C$8,'Número de actividades'!$B$7,B87='Número de actividades'!$C$9,'Número de actividades'!$B$9,B87='Número de actividades'!$C$10,'Número de actividades'!$B$9,B87='Número de actividades'!$C$11,'Número de actividades'!$B$9,B87='Número de actividades'!$B$12,'Número de actividades'!$B$12)</f>
        <v>3. Modelo de Estado Abierto</v>
      </c>
      <c r="B87" s="279" t="s">
        <v>304</v>
      </c>
      <c r="C87" s="88" t="s">
        <v>305</v>
      </c>
      <c r="D87" s="75" t="s">
        <v>306</v>
      </c>
      <c r="E87" s="75" t="s">
        <v>307</v>
      </c>
      <c r="F87" s="80" t="s">
        <v>156</v>
      </c>
      <c r="G87" s="88">
        <v>3</v>
      </c>
      <c r="H87" s="283">
        <v>46143</v>
      </c>
      <c r="I87" s="284">
        <v>46387</v>
      </c>
      <c r="J87" s="167">
        <v>0</v>
      </c>
      <c r="K87" s="155">
        <v>0</v>
      </c>
      <c r="L87" s="167">
        <v>1</v>
      </c>
      <c r="M87" s="147">
        <v>0</v>
      </c>
      <c r="N87" s="169">
        <v>2</v>
      </c>
      <c r="O87" s="155">
        <v>0</v>
      </c>
      <c r="P87" s="288"/>
      <c r="Q87" s="291"/>
      <c r="R87" s="292"/>
      <c r="S87" s="197">
        <f t="shared" si="1"/>
        <v>0</v>
      </c>
      <c r="T87" s="183"/>
      <c r="U87" s="172" t="s">
        <v>44</v>
      </c>
      <c r="V87" s="27"/>
    </row>
    <row r="88" spans="1:22" s="26" customFormat="1" ht="31.5" x14ac:dyDescent="0.25">
      <c r="A88" s="243" t="str" cm="1">
        <f t="array" ref="A88">+_xlfn.IFS(B88='Número de actividades'!$C$3,'Número de actividades'!$B$3,B88='Número de actividades'!$C$4,'Número de actividades'!$B$3,B88='Número de actividades'!$C$5,'Número de actividades'!$B$3,B88='Número de actividades'!$C$6,'Número de actividades'!$B$3,B88='Número de actividades'!$C$7,'Número de actividades'!$B$7,B88='Número de actividades'!$C$8,'Número de actividades'!$B$7,B88='Número de actividades'!$C$9,'Número de actividades'!$B$9,B88='Número de actividades'!$C$10,'Número de actividades'!$B$9,B88='Número de actividades'!$C$11,'Número de actividades'!$B$9,B88='Número de actividades'!$B$12,'Número de actividades'!$B$12)</f>
        <v>3. Modelo de Estado Abierto</v>
      </c>
      <c r="B88" s="279" t="s">
        <v>304</v>
      </c>
      <c r="C88" s="88" t="s">
        <v>308</v>
      </c>
      <c r="D88" s="75" t="s">
        <v>309</v>
      </c>
      <c r="E88" s="75" t="s">
        <v>310</v>
      </c>
      <c r="F88" s="80" t="s">
        <v>129</v>
      </c>
      <c r="G88" s="88">
        <v>2</v>
      </c>
      <c r="H88" s="283">
        <v>46082</v>
      </c>
      <c r="I88" s="284">
        <v>46387</v>
      </c>
      <c r="J88" s="167">
        <v>0</v>
      </c>
      <c r="K88" s="155">
        <v>0</v>
      </c>
      <c r="L88" s="167">
        <v>1</v>
      </c>
      <c r="M88" s="147">
        <v>0</v>
      </c>
      <c r="N88" s="169">
        <v>1</v>
      </c>
      <c r="O88" s="155">
        <v>0</v>
      </c>
      <c r="P88" s="288"/>
      <c r="Q88" s="291"/>
      <c r="R88" s="292"/>
      <c r="S88" s="197">
        <f t="shared" si="1"/>
        <v>0</v>
      </c>
      <c r="T88" s="183"/>
      <c r="U88" s="172" t="s">
        <v>44</v>
      </c>
      <c r="V88" s="27"/>
    </row>
    <row r="89" spans="1:22" s="26" customFormat="1" ht="47.25" x14ac:dyDescent="0.25">
      <c r="A89" s="243" t="str" cm="1">
        <f t="array" ref="A89">+_xlfn.IFS(B89='Número de actividades'!$C$3,'Número de actividades'!$B$3,B89='Número de actividades'!$C$4,'Número de actividades'!$B$3,B89='Número de actividades'!$C$5,'Número de actividades'!$B$3,B89='Número de actividades'!$C$6,'Número de actividades'!$B$3,B89='Número de actividades'!$C$7,'Número de actividades'!$B$7,B89='Número de actividades'!$C$8,'Número de actividades'!$B$7,B89='Número de actividades'!$C$9,'Número de actividades'!$B$9,B89='Número de actividades'!$C$10,'Número de actividades'!$B$9,B89='Número de actividades'!$C$11,'Número de actividades'!$B$9,B89='Número de actividades'!$B$12,'Número de actividades'!$B$12)</f>
        <v>3. Modelo de Estado Abierto</v>
      </c>
      <c r="B89" s="279" t="s">
        <v>304</v>
      </c>
      <c r="C89" s="88" t="s">
        <v>311</v>
      </c>
      <c r="D89" s="75" t="s">
        <v>604</v>
      </c>
      <c r="E89" s="75" t="s">
        <v>605</v>
      </c>
      <c r="F89" s="158" t="s">
        <v>129</v>
      </c>
      <c r="G89" s="88">
        <v>2</v>
      </c>
      <c r="H89" s="283">
        <v>46082</v>
      </c>
      <c r="I89" s="284">
        <v>46387</v>
      </c>
      <c r="J89" s="167">
        <v>0</v>
      </c>
      <c r="K89" s="155">
        <v>0</v>
      </c>
      <c r="L89" s="167">
        <v>1</v>
      </c>
      <c r="M89" s="147">
        <v>0</v>
      </c>
      <c r="N89" s="169">
        <v>1</v>
      </c>
      <c r="O89" s="155">
        <v>0</v>
      </c>
      <c r="P89" s="288"/>
      <c r="Q89" s="291"/>
      <c r="R89" s="292"/>
      <c r="S89" s="197">
        <f t="shared" si="1"/>
        <v>0</v>
      </c>
      <c r="T89" s="183"/>
      <c r="U89" s="172" t="s">
        <v>44</v>
      </c>
      <c r="V89" s="27"/>
    </row>
    <row r="90" spans="1:22" s="26" customFormat="1" ht="31.5" x14ac:dyDescent="0.25">
      <c r="A90" s="243" t="str" cm="1">
        <f t="array" ref="A90">+_xlfn.IFS(B90='Número de actividades'!$C$3,'Número de actividades'!$B$3,B90='Número de actividades'!$C$4,'Número de actividades'!$B$3,B90='Número de actividades'!$C$5,'Número de actividades'!$B$3,B90='Número de actividades'!$C$6,'Número de actividades'!$B$3,B90='Número de actividades'!$C$7,'Número de actividades'!$B$7,B90='Número de actividades'!$C$8,'Número de actividades'!$B$7,B90='Número de actividades'!$C$9,'Número de actividades'!$B$9,B90='Número de actividades'!$C$10,'Número de actividades'!$B$9,B90='Número de actividades'!$C$11,'Número de actividades'!$B$9,B90='Número de actividades'!$B$12,'Número de actividades'!$B$12)</f>
        <v>3. Modelo de Estado Abierto</v>
      </c>
      <c r="B90" s="279" t="s">
        <v>304</v>
      </c>
      <c r="C90" s="88" t="s">
        <v>314</v>
      </c>
      <c r="D90" s="75" t="s">
        <v>606</v>
      </c>
      <c r="E90" s="75" t="s">
        <v>316</v>
      </c>
      <c r="F90" s="158" t="s">
        <v>317</v>
      </c>
      <c r="G90" s="88">
        <v>2</v>
      </c>
      <c r="H90" s="283">
        <v>46082</v>
      </c>
      <c r="I90" s="284">
        <v>46387</v>
      </c>
      <c r="J90" s="167">
        <v>0</v>
      </c>
      <c r="K90" s="155">
        <v>0</v>
      </c>
      <c r="L90" s="167">
        <v>1</v>
      </c>
      <c r="M90" s="147">
        <v>0</v>
      </c>
      <c r="N90" s="169">
        <v>1</v>
      </c>
      <c r="O90" s="155">
        <v>0</v>
      </c>
      <c r="P90" s="288"/>
      <c r="Q90" s="291"/>
      <c r="R90" s="292"/>
      <c r="S90" s="197">
        <f t="shared" si="1"/>
        <v>0</v>
      </c>
      <c r="T90" s="183"/>
      <c r="U90" s="172" t="s">
        <v>44</v>
      </c>
      <c r="V90" s="27"/>
    </row>
    <row r="91" spans="1:22" s="26" customFormat="1" ht="78" customHeight="1" x14ac:dyDescent="0.25">
      <c r="A91" s="243" t="str" cm="1">
        <f t="array" ref="A91">+_xlfn.IFS(B91='Número de actividades'!$C$3,'Número de actividades'!$B$3,B91='Número de actividades'!$C$4,'Número de actividades'!$B$3,B91='Número de actividades'!$C$5,'Número de actividades'!$B$3,B91='Número de actividades'!$C$6,'Número de actividades'!$B$3,B91='Número de actividades'!$C$7,'Número de actividades'!$B$7,B91='Número de actividades'!$C$8,'Número de actividades'!$B$7,B91='Número de actividades'!$C$9,'Número de actividades'!$B$9,B91='Número de actividades'!$C$10,'Número de actividades'!$B$9,B91='Número de actividades'!$C$11,'Número de actividades'!$B$9,B91='Número de actividades'!$B$12,'Número de actividades'!$B$12)</f>
        <v>3. Modelo de Estado Abierto</v>
      </c>
      <c r="B91" s="279" t="s">
        <v>304</v>
      </c>
      <c r="C91" s="88" t="s">
        <v>318</v>
      </c>
      <c r="D91" s="75" t="s">
        <v>319</v>
      </c>
      <c r="E91" s="75" t="s">
        <v>320</v>
      </c>
      <c r="F91" s="80" t="s">
        <v>321</v>
      </c>
      <c r="G91" s="88">
        <v>2</v>
      </c>
      <c r="H91" s="283">
        <v>46082</v>
      </c>
      <c r="I91" s="284">
        <v>46387</v>
      </c>
      <c r="J91" s="167">
        <v>0</v>
      </c>
      <c r="K91" s="155">
        <v>0</v>
      </c>
      <c r="L91" s="167">
        <v>1</v>
      </c>
      <c r="M91" s="147">
        <v>0</v>
      </c>
      <c r="N91" s="169">
        <v>1</v>
      </c>
      <c r="O91" s="155">
        <v>0</v>
      </c>
      <c r="P91" s="288"/>
      <c r="Q91" s="291"/>
      <c r="R91" s="292"/>
      <c r="S91" s="197">
        <f t="shared" si="1"/>
        <v>0</v>
      </c>
      <c r="T91" s="183"/>
      <c r="U91" s="172" t="s">
        <v>44</v>
      </c>
      <c r="V91" s="27"/>
    </row>
    <row r="92" spans="1:22" s="26" customFormat="1" ht="31.5" x14ac:dyDescent="0.25">
      <c r="A92" s="243" t="str" cm="1">
        <f t="array" ref="A92">+_xlfn.IFS(B92='Número de actividades'!$C$3,'Número de actividades'!$B$3,B92='Número de actividades'!$C$4,'Número de actividades'!$B$3,B92='Número de actividades'!$C$5,'Número de actividades'!$B$3,B92='Número de actividades'!$C$6,'Número de actividades'!$B$3,B92='Número de actividades'!$C$7,'Número de actividades'!$B$7,B92='Número de actividades'!$C$8,'Número de actividades'!$B$7,B92='Número de actividades'!$C$9,'Número de actividades'!$B$9,B92='Número de actividades'!$C$10,'Número de actividades'!$B$9,B92='Número de actividades'!$C$11,'Número de actividades'!$B$9,B92='Número de actividades'!$B$12,'Número de actividades'!$B$12)</f>
        <v>3. Modelo de Estado Abierto</v>
      </c>
      <c r="B92" s="279" t="s">
        <v>304</v>
      </c>
      <c r="C92" s="88" t="s">
        <v>322</v>
      </c>
      <c r="D92" s="209" t="s">
        <v>323</v>
      </c>
      <c r="E92" s="75" t="s">
        <v>324</v>
      </c>
      <c r="F92" s="83" t="s">
        <v>73</v>
      </c>
      <c r="G92" s="88">
        <v>1</v>
      </c>
      <c r="H92" s="283">
        <v>46142</v>
      </c>
      <c r="I92" s="284">
        <v>46265</v>
      </c>
      <c r="J92" s="167">
        <v>0</v>
      </c>
      <c r="K92" s="155">
        <v>0</v>
      </c>
      <c r="L92" s="167">
        <v>1</v>
      </c>
      <c r="M92" s="147">
        <v>0</v>
      </c>
      <c r="N92" s="169">
        <v>0</v>
      </c>
      <c r="O92" s="155">
        <v>0</v>
      </c>
      <c r="P92" s="288"/>
      <c r="Q92" s="291"/>
      <c r="R92" s="292"/>
      <c r="S92" s="197">
        <f t="shared" si="1"/>
        <v>0</v>
      </c>
      <c r="T92" s="183"/>
      <c r="U92" s="172" t="s">
        <v>44</v>
      </c>
      <c r="V92" s="27"/>
    </row>
    <row r="93" spans="1:22" s="26" customFormat="1" ht="63" x14ac:dyDescent="0.25">
      <c r="A93" s="243" t="str" cm="1">
        <f t="array" ref="A93">+_xlfn.IFS(B93='Número de actividades'!$C$3,'Número de actividades'!$B$3,B93='Número de actividades'!$C$4,'Número de actividades'!$B$3,B93='Número de actividades'!$C$5,'Número de actividades'!$B$3,B93='Número de actividades'!$C$6,'Número de actividades'!$B$3,B93='Número de actividades'!$C$7,'Número de actividades'!$B$7,B93='Número de actividades'!$C$8,'Número de actividades'!$B$7,B93='Número de actividades'!$C$9,'Número de actividades'!$B$9,B93='Número de actividades'!$C$10,'Número de actividades'!$B$9,B93='Número de actividades'!$C$11,'Número de actividades'!$B$9,B93='Número de actividades'!$B$12,'Número de actividades'!$B$12)</f>
        <v>3. Modelo de Estado Abierto</v>
      </c>
      <c r="B93" s="279" t="s">
        <v>304</v>
      </c>
      <c r="C93" s="280" t="s">
        <v>325</v>
      </c>
      <c r="D93" s="126" t="s">
        <v>326</v>
      </c>
      <c r="E93" s="126" t="s">
        <v>327</v>
      </c>
      <c r="F93" s="127" t="s">
        <v>190</v>
      </c>
      <c r="G93" s="280">
        <v>3</v>
      </c>
      <c r="H93" s="283">
        <v>46204</v>
      </c>
      <c r="I93" s="284">
        <v>46371</v>
      </c>
      <c r="J93" s="168">
        <v>0</v>
      </c>
      <c r="K93" s="155">
        <v>0</v>
      </c>
      <c r="L93" s="168">
        <v>0</v>
      </c>
      <c r="M93" s="147">
        <v>0</v>
      </c>
      <c r="N93" s="170">
        <v>3</v>
      </c>
      <c r="O93" s="155">
        <v>0</v>
      </c>
      <c r="P93" s="288"/>
      <c r="Q93" s="293"/>
      <c r="R93" s="294"/>
      <c r="S93" s="197">
        <f t="shared" si="1"/>
        <v>0</v>
      </c>
      <c r="T93" s="184"/>
      <c r="U93" s="174" t="s">
        <v>44</v>
      </c>
      <c r="V93" s="27"/>
    </row>
    <row r="94" spans="1:22" s="26" customFormat="1" ht="31.5" x14ac:dyDescent="0.25">
      <c r="A94" s="243" t="str" cm="1">
        <f t="array" ref="A94">+_xlfn.IFS(B94='Número de actividades'!$C$3,'Número de actividades'!$B$3,B94='Número de actividades'!$C$4,'Número de actividades'!$B$3,B94='Número de actividades'!$C$5,'Número de actividades'!$B$3,B94='Número de actividades'!$C$6,'Número de actividades'!$B$3,B94='Número de actividades'!$C$7,'Número de actividades'!$B$7,B94='Número de actividades'!$C$8,'Número de actividades'!$B$7,B94='Número de actividades'!$C$9,'Número de actividades'!$B$9,B94='Número de actividades'!$C$10,'Número de actividades'!$B$9,B94='Número de actividades'!$C$11,'Número de actividades'!$B$9,B94='Número de actividades'!$B$12,'Número de actividades'!$B$12)</f>
        <v>3. Modelo de Estado Abierto</v>
      </c>
      <c r="B94" s="244" t="s">
        <v>304</v>
      </c>
      <c r="C94" s="130" t="s">
        <v>328</v>
      </c>
      <c r="D94" s="245" t="s">
        <v>329</v>
      </c>
      <c r="E94" s="245" t="s">
        <v>330</v>
      </c>
      <c r="F94" s="129" t="s">
        <v>190</v>
      </c>
      <c r="G94" s="130">
        <v>2</v>
      </c>
      <c r="H94" s="287">
        <v>46174</v>
      </c>
      <c r="I94" s="162">
        <v>46371</v>
      </c>
      <c r="J94" s="231">
        <v>0</v>
      </c>
      <c r="K94" s="155">
        <v>0</v>
      </c>
      <c r="L94" s="231">
        <v>1</v>
      </c>
      <c r="M94" s="147">
        <v>0</v>
      </c>
      <c r="N94" s="296">
        <v>1</v>
      </c>
      <c r="O94" s="155">
        <v>0</v>
      </c>
      <c r="P94" s="288"/>
      <c r="Q94" s="152"/>
      <c r="R94" s="295"/>
      <c r="S94" s="197">
        <f t="shared" si="1"/>
        <v>0</v>
      </c>
      <c r="T94" s="184"/>
      <c r="U94" s="174" t="s">
        <v>44</v>
      </c>
      <c r="V94" s="27"/>
    </row>
    <row r="95" spans="1:22" s="26" customFormat="1" x14ac:dyDescent="0.25">
      <c r="A95" s="243" t="str" cm="1">
        <f t="array" ref="A95">+_xlfn.IFS(B95='Número de actividades'!$C$3,'Número de actividades'!$B$3,B95='Número de actividades'!$C$4,'Número de actividades'!$B$3,B95='Número de actividades'!$C$5,'Número de actividades'!$B$3,B95='Número de actividades'!$C$6,'Número de actividades'!$B$3,B95='Número de actividades'!$C$7,'Número de actividades'!$B$7,B95='Número de actividades'!$C$8,'Número de actividades'!$B$7,B95='Número de actividades'!$C$9,'Número de actividades'!$B$9,B95='Número de actividades'!$C$10,'Número de actividades'!$B$9,B95='Número de actividades'!$C$11,'Número de actividades'!$B$9,B95='Número de actividades'!$B$12,'Número de actividades'!$B$12)</f>
        <v>3. Modelo de Estado Abierto</v>
      </c>
      <c r="B95" s="279" t="s">
        <v>304</v>
      </c>
      <c r="C95" s="88" t="s">
        <v>331</v>
      </c>
      <c r="D95" s="75" t="s">
        <v>332</v>
      </c>
      <c r="E95" s="75" t="s">
        <v>333</v>
      </c>
      <c r="F95" s="83" t="s">
        <v>190</v>
      </c>
      <c r="G95" s="88">
        <v>5</v>
      </c>
      <c r="H95" s="283">
        <v>46174</v>
      </c>
      <c r="I95" s="284">
        <v>46371</v>
      </c>
      <c r="J95" s="167">
        <v>0</v>
      </c>
      <c r="K95" s="155">
        <v>0</v>
      </c>
      <c r="L95" s="167">
        <v>0</v>
      </c>
      <c r="M95" s="147">
        <v>0</v>
      </c>
      <c r="N95" s="169">
        <v>5</v>
      </c>
      <c r="O95" s="155">
        <v>0</v>
      </c>
      <c r="P95" s="288"/>
      <c r="Q95" s="291"/>
      <c r="R95" s="292"/>
      <c r="S95" s="197">
        <f t="shared" si="1"/>
        <v>0</v>
      </c>
      <c r="T95" s="183"/>
      <c r="U95" s="172" t="s">
        <v>44</v>
      </c>
      <c r="V95" s="27"/>
    </row>
    <row r="96" spans="1:22" s="26" customFormat="1" ht="47.25" x14ac:dyDescent="0.25">
      <c r="A96" s="243" t="str" cm="1">
        <f t="array" ref="A96">+_xlfn.IFS(B96='Número de actividades'!$C$3,'Número de actividades'!$B$3,B96='Número de actividades'!$C$4,'Número de actividades'!$B$3,B96='Número de actividades'!$C$5,'Número de actividades'!$B$3,B96='Número de actividades'!$C$6,'Número de actividades'!$B$3,B96='Número de actividades'!$C$7,'Número de actividades'!$B$7,B96='Número de actividades'!$C$8,'Número de actividades'!$B$7,B96='Número de actividades'!$C$9,'Número de actividades'!$B$9,B96='Número de actividades'!$C$10,'Número de actividades'!$B$9,B96='Número de actividades'!$C$11,'Número de actividades'!$B$9,B96='Número de actividades'!$B$12,'Número de actividades'!$B$12)</f>
        <v>3. Modelo de Estado Abierto</v>
      </c>
      <c r="B96" s="279" t="s">
        <v>304</v>
      </c>
      <c r="C96" s="88" t="s">
        <v>334</v>
      </c>
      <c r="D96" s="75" t="s">
        <v>335</v>
      </c>
      <c r="E96" s="75" t="s">
        <v>336</v>
      </c>
      <c r="F96" s="83" t="s">
        <v>197</v>
      </c>
      <c r="G96" s="88">
        <v>12</v>
      </c>
      <c r="H96" s="283">
        <v>46023</v>
      </c>
      <c r="I96" s="284">
        <v>46386</v>
      </c>
      <c r="J96" s="167">
        <v>4</v>
      </c>
      <c r="K96" s="155">
        <v>0</v>
      </c>
      <c r="L96" s="167">
        <v>4</v>
      </c>
      <c r="M96" s="147">
        <v>0</v>
      </c>
      <c r="N96" s="169">
        <v>4</v>
      </c>
      <c r="O96" s="155">
        <v>0</v>
      </c>
      <c r="P96" s="288"/>
      <c r="Q96" s="291"/>
      <c r="R96" s="292"/>
      <c r="S96" s="197">
        <f t="shared" si="1"/>
        <v>0</v>
      </c>
      <c r="T96" s="183"/>
      <c r="U96" s="172" t="s">
        <v>44</v>
      </c>
      <c r="V96" s="27"/>
    </row>
    <row r="97" spans="1:22" s="26" customFormat="1" x14ac:dyDescent="0.25">
      <c r="A97" s="243" t="str" cm="1">
        <f t="array" ref="A97">+_xlfn.IFS(B97='Número de actividades'!$C$3,'Número de actividades'!$B$3,B97='Número de actividades'!$C$4,'Número de actividades'!$B$3,B97='Número de actividades'!$C$5,'Número de actividades'!$B$3,B97='Número de actividades'!$C$6,'Número de actividades'!$B$3,B97='Número de actividades'!$C$7,'Número de actividades'!$B$7,B97='Número de actividades'!$C$8,'Número de actividades'!$B$7,B97='Número de actividades'!$C$9,'Número de actividades'!$B$9,B97='Número de actividades'!$C$10,'Número de actividades'!$B$9,B97='Número de actividades'!$C$11,'Número de actividades'!$B$9,B97='Número de actividades'!$B$12,'Número de actividades'!$B$12)</f>
        <v>3. Modelo de Estado Abierto</v>
      </c>
      <c r="B97" s="279" t="s">
        <v>304</v>
      </c>
      <c r="C97" s="88" t="s">
        <v>337</v>
      </c>
      <c r="D97" s="75" t="s">
        <v>338</v>
      </c>
      <c r="E97" s="75" t="s">
        <v>593</v>
      </c>
      <c r="F97" s="83" t="s">
        <v>197</v>
      </c>
      <c r="G97" s="88">
        <v>2</v>
      </c>
      <c r="H97" s="283">
        <v>46152</v>
      </c>
      <c r="I97" s="284">
        <v>46356</v>
      </c>
      <c r="J97" s="167">
        <v>0</v>
      </c>
      <c r="K97" s="155">
        <v>0</v>
      </c>
      <c r="L97" s="167">
        <v>1</v>
      </c>
      <c r="M97" s="147">
        <v>0</v>
      </c>
      <c r="N97" s="169">
        <v>1</v>
      </c>
      <c r="O97" s="155">
        <v>0</v>
      </c>
      <c r="P97" s="288"/>
      <c r="Q97" s="291"/>
      <c r="R97" s="292"/>
      <c r="S97" s="197">
        <f t="shared" si="1"/>
        <v>0</v>
      </c>
      <c r="T97" s="183"/>
      <c r="U97" s="172" t="s">
        <v>44</v>
      </c>
      <c r="V97" s="27"/>
    </row>
    <row r="98" spans="1:22" s="26" customFormat="1" x14ac:dyDescent="0.25">
      <c r="A98" s="243" t="str" cm="1">
        <f t="array" ref="A98">+_xlfn.IFS(B98='Número de actividades'!$C$3,'Número de actividades'!$B$3,B98='Número de actividades'!$C$4,'Número de actividades'!$B$3,B98='Número de actividades'!$C$5,'Número de actividades'!$B$3,B98='Número de actividades'!$C$6,'Número de actividades'!$B$3,B98='Número de actividades'!$C$7,'Número de actividades'!$B$7,B98='Número de actividades'!$C$8,'Número de actividades'!$B$7,B98='Número de actividades'!$C$9,'Número de actividades'!$B$9,B98='Número de actividades'!$C$10,'Número de actividades'!$B$9,B98='Número de actividades'!$C$11,'Número de actividades'!$B$9,B98='Número de actividades'!$B$12,'Número de actividades'!$B$12)</f>
        <v>3. Modelo de Estado Abierto</v>
      </c>
      <c r="B98" s="279" t="s">
        <v>304</v>
      </c>
      <c r="C98" s="88" t="s">
        <v>340</v>
      </c>
      <c r="D98" s="75" t="s">
        <v>341</v>
      </c>
      <c r="E98" s="75" t="s">
        <v>342</v>
      </c>
      <c r="F98" s="83" t="s">
        <v>197</v>
      </c>
      <c r="G98" s="88">
        <v>1</v>
      </c>
      <c r="H98" s="283">
        <v>46023</v>
      </c>
      <c r="I98" s="284">
        <v>46387</v>
      </c>
      <c r="J98" s="167">
        <v>0</v>
      </c>
      <c r="K98" s="155">
        <v>0</v>
      </c>
      <c r="L98" s="167">
        <v>0</v>
      </c>
      <c r="M98" s="147">
        <v>0</v>
      </c>
      <c r="N98" s="169">
        <v>1</v>
      </c>
      <c r="O98" s="155">
        <v>0</v>
      </c>
      <c r="P98" s="288"/>
      <c r="Q98" s="291"/>
      <c r="R98" s="292"/>
      <c r="S98" s="197">
        <f t="shared" si="1"/>
        <v>0</v>
      </c>
      <c r="T98" s="183"/>
      <c r="U98" s="172" t="s">
        <v>44</v>
      </c>
      <c r="V98" s="27"/>
    </row>
    <row r="99" spans="1:22" s="26" customFormat="1" ht="47.25" x14ac:dyDescent="0.25">
      <c r="A99" s="243" t="str" cm="1">
        <f t="array" ref="A99">+_xlfn.IFS(B99='Número de actividades'!$C$3,'Número de actividades'!$B$3,B99='Número de actividades'!$C$4,'Número de actividades'!$B$3,B99='Número de actividades'!$C$5,'Número de actividades'!$B$3,B99='Número de actividades'!$C$6,'Número de actividades'!$B$3,B99='Número de actividades'!$C$7,'Número de actividades'!$B$7,B99='Número de actividades'!$C$8,'Número de actividades'!$B$7,B99='Número de actividades'!$C$9,'Número de actividades'!$B$9,B99='Número de actividades'!$C$10,'Número de actividades'!$B$9,B99='Número de actividades'!$C$11,'Número de actividades'!$B$9,B99='Número de actividades'!$B$12,'Número de actividades'!$B$12)</f>
        <v>3. Modelo de Estado Abierto</v>
      </c>
      <c r="B99" s="279" t="s">
        <v>304</v>
      </c>
      <c r="C99" s="88" t="s">
        <v>343</v>
      </c>
      <c r="D99" s="75" t="s">
        <v>344</v>
      </c>
      <c r="E99" s="75" t="s">
        <v>345</v>
      </c>
      <c r="F99" s="83" t="s">
        <v>197</v>
      </c>
      <c r="G99" s="88">
        <v>1</v>
      </c>
      <c r="H99" s="283">
        <v>46023</v>
      </c>
      <c r="I99" s="284">
        <v>46386</v>
      </c>
      <c r="J99" s="167">
        <v>0</v>
      </c>
      <c r="K99" s="155">
        <v>0</v>
      </c>
      <c r="L99" s="167">
        <v>0</v>
      </c>
      <c r="M99" s="147">
        <v>0</v>
      </c>
      <c r="N99" s="169">
        <v>1</v>
      </c>
      <c r="O99" s="155">
        <v>0</v>
      </c>
      <c r="P99" s="288"/>
      <c r="Q99" s="291"/>
      <c r="R99" s="292"/>
      <c r="S99" s="197">
        <f t="shared" si="1"/>
        <v>0</v>
      </c>
      <c r="T99" s="183"/>
      <c r="U99" s="172" t="s">
        <v>44</v>
      </c>
      <c r="V99" s="27"/>
    </row>
    <row r="100" spans="1:22" s="26" customFormat="1" ht="31.5" x14ac:dyDescent="0.25">
      <c r="A100" s="243" t="str" cm="1">
        <f t="array" ref="A100">+_xlfn.IFS(B100='Número de actividades'!$C$3,'Número de actividades'!$B$3,B100='Número de actividades'!$C$4,'Número de actividades'!$B$3,B100='Número de actividades'!$C$5,'Número de actividades'!$B$3,B100='Número de actividades'!$C$6,'Número de actividades'!$B$3,B100='Número de actividades'!$C$7,'Número de actividades'!$B$7,B100='Número de actividades'!$C$8,'Número de actividades'!$B$7,B100='Número de actividades'!$C$9,'Número de actividades'!$B$9,B100='Número de actividades'!$C$10,'Número de actividades'!$B$9,B100='Número de actividades'!$C$11,'Número de actividades'!$B$9,B100='Número de actividades'!$B$12,'Número de actividades'!$B$12)</f>
        <v>3. Modelo de Estado Abierto</v>
      </c>
      <c r="B100" s="279" t="s">
        <v>304</v>
      </c>
      <c r="C100" s="88" t="s">
        <v>346</v>
      </c>
      <c r="D100" s="75" t="s">
        <v>347</v>
      </c>
      <c r="E100" s="75" t="s">
        <v>348</v>
      </c>
      <c r="F100" s="83" t="s">
        <v>197</v>
      </c>
      <c r="G100" s="88">
        <v>1</v>
      </c>
      <c r="H100" s="283">
        <v>46023</v>
      </c>
      <c r="I100" s="284">
        <v>46386</v>
      </c>
      <c r="J100" s="167">
        <v>0</v>
      </c>
      <c r="K100" s="155">
        <v>0</v>
      </c>
      <c r="L100" s="167">
        <v>0</v>
      </c>
      <c r="M100" s="147">
        <v>0</v>
      </c>
      <c r="N100" s="169">
        <v>1</v>
      </c>
      <c r="O100" s="155">
        <v>0</v>
      </c>
      <c r="P100" s="288"/>
      <c r="Q100" s="291"/>
      <c r="R100" s="292"/>
      <c r="S100" s="197">
        <f t="shared" si="1"/>
        <v>0</v>
      </c>
      <c r="T100" s="183"/>
      <c r="U100" s="172" t="s">
        <v>44</v>
      </c>
      <c r="V100" s="27"/>
    </row>
    <row r="101" spans="1:22" s="26" customFormat="1" ht="31.5" x14ac:dyDescent="0.25">
      <c r="A101" s="243" t="str" cm="1">
        <f t="array" ref="A101">+_xlfn.IFS(B101='Número de actividades'!$C$3,'Número de actividades'!$B$3,B101='Número de actividades'!$C$4,'Número de actividades'!$B$3,B101='Número de actividades'!$C$5,'Número de actividades'!$B$3,B101='Número de actividades'!$C$6,'Número de actividades'!$B$3,B101='Número de actividades'!$C$7,'Número de actividades'!$B$7,B101='Número de actividades'!$C$8,'Número de actividades'!$B$7,B101='Número de actividades'!$C$9,'Número de actividades'!$B$9,B101='Número de actividades'!$C$10,'Número de actividades'!$B$9,B101='Número de actividades'!$C$11,'Número de actividades'!$B$9,B101='Número de actividades'!$B$12,'Número de actividades'!$B$12)</f>
        <v>3. Modelo de Estado Abierto</v>
      </c>
      <c r="B101" s="279" t="s">
        <v>304</v>
      </c>
      <c r="C101" s="88" t="s">
        <v>349</v>
      </c>
      <c r="D101" s="75" t="s">
        <v>350</v>
      </c>
      <c r="E101" s="75" t="s">
        <v>351</v>
      </c>
      <c r="F101" s="83" t="s">
        <v>197</v>
      </c>
      <c r="G101" s="88">
        <v>1</v>
      </c>
      <c r="H101" s="283">
        <v>46023</v>
      </c>
      <c r="I101" s="284">
        <v>46386</v>
      </c>
      <c r="J101" s="167">
        <v>0</v>
      </c>
      <c r="K101" s="155">
        <v>0</v>
      </c>
      <c r="L101" s="167">
        <v>0</v>
      </c>
      <c r="M101" s="147">
        <v>0</v>
      </c>
      <c r="N101" s="169">
        <v>1</v>
      </c>
      <c r="O101" s="155">
        <v>0</v>
      </c>
      <c r="P101" s="288"/>
      <c r="Q101" s="291"/>
      <c r="R101" s="292"/>
      <c r="S101" s="197">
        <f t="shared" si="1"/>
        <v>0</v>
      </c>
      <c r="T101" s="183"/>
      <c r="U101" s="172" t="s">
        <v>44</v>
      </c>
      <c r="V101" s="27"/>
    </row>
    <row r="102" spans="1:22" s="26" customFormat="1" ht="31.5" x14ac:dyDescent="0.25">
      <c r="A102" s="243" t="str" cm="1">
        <f t="array" ref="A102">+_xlfn.IFS(B102='Número de actividades'!$C$3,'Número de actividades'!$B$3,B102='Número de actividades'!$C$4,'Número de actividades'!$B$3,B102='Número de actividades'!$C$5,'Número de actividades'!$B$3,B102='Número de actividades'!$C$6,'Número de actividades'!$B$3,B102='Número de actividades'!$C$7,'Número de actividades'!$B$7,B102='Número de actividades'!$C$8,'Número de actividades'!$B$7,B102='Número de actividades'!$C$9,'Número de actividades'!$B$9,B102='Número de actividades'!$C$10,'Número de actividades'!$B$9,B102='Número de actividades'!$C$11,'Número de actividades'!$B$9,B102='Número de actividades'!$B$12,'Número de actividades'!$B$12)</f>
        <v>3. Modelo de Estado Abierto</v>
      </c>
      <c r="B102" s="279" t="s">
        <v>304</v>
      </c>
      <c r="C102" s="88" t="s">
        <v>352</v>
      </c>
      <c r="D102" s="75" t="s">
        <v>353</v>
      </c>
      <c r="E102" s="75" t="s">
        <v>354</v>
      </c>
      <c r="F102" s="83" t="s">
        <v>201</v>
      </c>
      <c r="G102" s="88">
        <v>3</v>
      </c>
      <c r="H102" s="283">
        <v>46023</v>
      </c>
      <c r="I102" s="284">
        <v>46386</v>
      </c>
      <c r="J102" s="167">
        <v>1</v>
      </c>
      <c r="K102" s="155">
        <v>0</v>
      </c>
      <c r="L102" s="167">
        <v>1</v>
      </c>
      <c r="M102" s="147">
        <v>0</v>
      </c>
      <c r="N102" s="169">
        <v>1</v>
      </c>
      <c r="O102" s="155">
        <v>0</v>
      </c>
      <c r="P102" s="288"/>
      <c r="Q102" s="291"/>
      <c r="R102" s="292"/>
      <c r="S102" s="197">
        <f t="shared" si="1"/>
        <v>0</v>
      </c>
      <c r="T102" s="183"/>
      <c r="U102" s="172" t="s">
        <v>44</v>
      </c>
      <c r="V102" s="27"/>
    </row>
    <row r="103" spans="1:22" s="26" customFormat="1" ht="31.5" x14ac:dyDescent="0.25">
      <c r="A103" s="243" t="str" cm="1">
        <f t="array" ref="A103">+_xlfn.IFS(B103='Número de actividades'!$C$3,'Número de actividades'!$B$3,B103='Número de actividades'!$C$4,'Número de actividades'!$B$3,B103='Número de actividades'!$C$5,'Número de actividades'!$B$3,B103='Número de actividades'!$C$6,'Número de actividades'!$B$3,B103='Número de actividades'!$C$7,'Número de actividades'!$B$7,B103='Número de actividades'!$C$8,'Número de actividades'!$B$7,B103='Número de actividades'!$C$9,'Número de actividades'!$B$9,B103='Número de actividades'!$C$10,'Número de actividades'!$B$9,B103='Número de actividades'!$C$11,'Número de actividades'!$B$9,B103='Número de actividades'!$B$12,'Número de actividades'!$B$12)</f>
        <v>3. Modelo de Estado Abierto</v>
      </c>
      <c r="B103" s="279" t="s">
        <v>304</v>
      </c>
      <c r="C103" s="88" t="s">
        <v>355</v>
      </c>
      <c r="D103" s="75" t="s">
        <v>356</v>
      </c>
      <c r="E103" s="75" t="s">
        <v>357</v>
      </c>
      <c r="F103" s="83" t="s">
        <v>201</v>
      </c>
      <c r="G103" s="88">
        <v>4</v>
      </c>
      <c r="H103" s="283">
        <v>46023</v>
      </c>
      <c r="I103" s="284">
        <v>46386</v>
      </c>
      <c r="J103" s="167">
        <v>1</v>
      </c>
      <c r="K103" s="155">
        <v>0</v>
      </c>
      <c r="L103" s="167">
        <v>2</v>
      </c>
      <c r="M103" s="147">
        <v>0</v>
      </c>
      <c r="N103" s="169">
        <v>1</v>
      </c>
      <c r="O103" s="155">
        <v>0</v>
      </c>
      <c r="P103" s="288"/>
      <c r="Q103" s="291"/>
      <c r="R103" s="292"/>
      <c r="S103" s="197">
        <f t="shared" si="1"/>
        <v>0</v>
      </c>
      <c r="T103" s="183"/>
      <c r="U103" s="172" t="s">
        <v>44</v>
      </c>
      <c r="V103" s="27"/>
    </row>
    <row r="104" spans="1:22" s="26" customFormat="1" x14ac:dyDescent="0.25">
      <c r="A104" s="243" t="str" cm="1">
        <f t="array" ref="A104">+_xlfn.IFS(B104='Número de actividades'!$C$3,'Número de actividades'!$B$3,B104='Número de actividades'!$C$4,'Número de actividades'!$B$3,B104='Número de actividades'!$C$5,'Número de actividades'!$B$3,B104='Número de actividades'!$C$6,'Número de actividades'!$B$3,B104='Número de actividades'!$C$7,'Número de actividades'!$B$7,B104='Número de actividades'!$C$8,'Número de actividades'!$B$7,B104='Número de actividades'!$C$9,'Número de actividades'!$B$9,B104='Número de actividades'!$C$10,'Número de actividades'!$B$9,B104='Número de actividades'!$C$11,'Número de actividades'!$B$9,B104='Número de actividades'!$B$12,'Número de actividades'!$B$12)</f>
        <v>3. Modelo de Estado Abierto</v>
      </c>
      <c r="B104" s="279" t="s">
        <v>304</v>
      </c>
      <c r="C104" s="88" t="s">
        <v>358</v>
      </c>
      <c r="D104" s="75" t="s">
        <v>359</v>
      </c>
      <c r="E104" s="75" t="s">
        <v>360</v>
      </c>
      <c r="F104" s="83" t="s">
        <v>197</v>
      </c>
      <c r="G104" s="88">
        <v>2</v>
      </c>
      <c r="H104" s="283">
        <v>46023</v>
      </c>
      <c r="I104" s="284">
        <v>46386</v>
      </c>
      <c r="J104" s="167">
        <v>1</v>
      </c>
      <c r="K104" s="155">
        <v>0</v>
      </c>
      <c r="L104" s="167">
        <v>0</v>
      </c>
      <c r="M104" s="147">
        <v>0</v>
      </c>
      <c r="N104" s="169">
        <v>1</v>
      </c>
      <c r="O104" s="155">
        <v>0</v>
      </c>
      <c r="P104" s="288"/>
      <c r="Q104" s="291"/>
      <c r="R104" s="292"/>
      <c r="S104" s="197">
        <f t="shared" si="1"/>
        <v>0</v>
      </c>
      <c r="T104" s="183"/>
      <c r="U104" s="172" t="s">
        <v>44</v>
      </c>
      <c r="V104" s="27"/>
    </row>
    <row r="105" spans="1:22" s="26" customFormat="1" ht="31.5" x14ac:dyDescent="0.25">
      <c r="A105" s="243" t="str" cm="1">
        <f t="array" ref="A105">+_xlfn.IFS(B105='Número de actividades'!$C$3,'Número de actividades'!$B$3,B105='Número de actividades'!$C$4,'Número de actividades'!$B$3,B105='Número de actividades'!$C$5,'Número de actividades'!$B$3,B105='Número de actividades'!$C$6,'Número de actividades'!$B$3,B105='Número de actividades'!$C$7,'Número de actividades'!$B$7,B105='Número de actividades'!$C$8,'Número de actividades'!$B$7,B105='Número de actividades'!$C$9,'Número de actividades'!$B$9,B105='Número de actividades'!$C$10,'Número de actividades'!$B$9,B105='Número de actividades'!$C$11,'Número de actividades'!$B$9,B105='Número de actividades'!$B$12,'Número de actividades'!$B$12)</f>
        <v>3. Modelo de Estado Abierto</v>
      </c>
      <c r="B105" s="279" t="s">
        <v>304</v>
      </c>
      <c r="C105" s="88" t="s">
        <v>361</v>
      </c>
      <c r="D105" s="75" t="s">
        <v>362</v>
      </c>
      <c r="E105" s="75" t="s">
        <v>363</v>
      </c>
      <c r="F105" s="83" t="s">
        <v>236</v>
      </c>
      <c r="G105" s="88">
        <v>6</v>
      </c>
      <c r="H105" s="283">
        <v>46055</v>
      </c>
      <c r="I105" s="284">
        <v>46386</v>
      </c>
      <c r="J105" s="167">
        <v>2</v>
      </c>
      <c r="K105" s="155">
        <v>0</v>
      </c>
      <c r="L105" s="167">
        <v>2</v>
      </c>
      <c r="M105" s="147">
        <v>0</v>
      </c>
      <c r="N105" s="169">
        <v>2</v>
      </c>
      <c r="O105" s="155">
        <v>0</v>
      </c>
      <c r="P105" s="288"/>
      <c r="Q105" s="291"/>
      <c r="R105" s="292"/>
      <c r="S105" s="197">
        <f t="shared" si="1"/>
        <v>0</v>
      </c>
      <c r="T105" s="183"/>
      <c r="U105" s="172" t="s">
        <v>44</v>
      </c>
      <c r="V105" s="27"/>
    </row>
    <row r="106" spans="1:22" s="26" customFormat="1" ht="31.5" x14ac:dyDescent="0.25">
      <c r="A106" s="243" t="str" cm="1">
        <f t="array" ref="A106">+_xlfn.IFS(B106='Número de actividades'!$C$3,'Número de actividades'!$B$3,B106='Número de actividades'!$C$4,'Número de actividades'!$B$3,B106='Número de actividades'!$C$5,'Número de actividades'!$B$3,B106='Número de actividades'!$C$6,'Número de actividades'!$B$3,B106='Número de actividades'!$C$7,'Número de actividades'!$B$7,B106='Número de actividades'!$C$8,'Número de actividades'!$B$7,B106='Número de actividades'!$C$9,'Número de actividades'!$B$9,B106='Número de actividades'!$C$10,'Número de actividades'!$B$9,B106='Número de actividades'!$C$11,'Número de actividades'!$B$9,B106='Número de actividades'!$B$12,'Número de actividades'!$B$12)</f>
        <v>3. Modelo de Estado Abierto</v>
      </c>
      <c r="B106" s="279" t="s">
        <v>304</v>
      </c>
      <c r="C106" s="88" t="s">
        <v>364</v>
      </c>
      <c r="D106" s="75" t="s">
        <v>365</v>
      </c>
      <c r="E106" s="75" t="s">
        <v>366</v>
      </c>
      <c r="F106" s="83" t="s">
        <v>236</v>
      </c>
      <c r="G106" s="88">
        <v>1</v>
      </c>
      <c r="H106" s="283">
        <v>46357</v>
      </c>
      <c r="I106" s="284">
        <v>46386</v>
      </c>
      <c r="J106" s="167">
        <v>0</v>
      </c>
      <c r="K106" s="155">
        <v>0</v>
      </c>
      <c r="L106" s="167">
        <v>0</v>
      </c>
      <c r="M106" s="147">
        <v>0</v>
      </c>
      <c r="N106" s="169">
        <v>1</v>
      </c>
      <c r="O106" s="155">
        <v>0</v>
      </c>
      <c r="P106" s="288"/>
      <c r="Q106" s="291"/>
      <c r="R106" s="292"/>
      <c r="S106" s="197">
        <f t="shared" si="1"/>
        <v>0</v>
      </c>
      <c r="T106" s="183"/>
      <c r="U106" s="172" t="s">
        <v>44</v>
      </c>
      <c r="V106" s="27"/>
    </row>
    <row r="107" spans="1:22" s="26" customFormat="1" ht="31.5" x14ac:dyDescent="0.25">
      <c r="A107" s="243" t="str" cm="1">
        <f t="array" ref="A107">+_xlfn.IFS(B107='Número de actividades'!$C$3,'Número de actividades'!$B$3,B107='Número de actividades'!$C$4,'Número de actividades'!$B$3,B107='Número de actividades'!$C$5,'Número de actividades'!$B$3,B107='Número de actividades'!$C$6,'Número de actividades'!$B$3,B107='Número de actividades'!$C$7,'Número de actividades'!$B$7,B107='Número de actividades'!$C$8,'Número de actividades'!$B$7,B107='Número de actividades'!$C$9,'Número de actividades'!$B$9,B107='Número de actividades'!$C$10,'Número de actividades'!$B$9,B107='Número de actividades'!$C$11,'Número de actividades'!$B$9,B107='Número de actividades'!$B$12,'Número de actividades'!$B$12)</f>
        <v>3. Modelo de Estado Abierto</v>
      </c>
      <c r="B107" s="279" t="s">
        <v>304</v>
      </c>
      <c r="C107" s="88" t="s">
        <v>367</v>
      </c>
      <c r="D107" s="75" t="s">
        <v>368</v>
      </c>
      <c r="E107" s="75" t="s">
        <v>369</v>
      </c>
      <c r="F107" s="83" t="s">
        <v>236</v>
      </c>
      <c r="G107" s="88">
        <v>1</v>
      </c>
      <c r="H107" s="283">
        <v>46024</v>
      </c>
      <c r="I107" s="284">
        <v>46386</v>
      </c>
      <c r="J107" s="167">
        <v>0</v>
      </c>
      <c r="K107" s="155">
        <v>0</v>
      </c>
      <c r="L107" s="167">
        <v>0</v>
      </c>
      <c r="M107" s="147">
        <v>0</v>
      </c>
      <c r="N107" s="169">
        <v>1</v>
      </c>
      <c r="O107" s="155">
        <v>0</v>
      </c>
      <c r="P107" s="288"/>
      <c r="Q107" s="291"/>
      <c r="R107" s="292"/>
      <c r="S107" s="197">
        <f t="shared" si="1"/>
        <v>0</v>
      </c>
      <c r="T107" s="183"/>
      <c r="U107" s="172" t="s">
        <v>44</v>
      </c>
      <c r="V107" s="27"/>
    </row>
    <row r="108" spans="1:22" s="26" customFormat="1" ht="31.5" x14ac:dyDescent="0.25">
      <c r="A108" s="243" t="str" cm="1">
        <f t="array" ref="A108">+_xlfn.IFS(B108='Número de actividades'!$C$3,'Número de actividades'!$B$3,B108='Número de actividades'!$C$4,'Número de actividades'!$B$3,B108='Número de actividades'!$C$5,'Número de actividades'!$B$3,B108='Número de actividades'!$C$6,'Número de actividades'!$B$3,B108='Número de actividades'!$C$7,'Número de actividades'!$B$7,B108='Número de actividades'!$C$8,'Número de actividades'!$B$7,B108='Número de actividades'!$C$9,'Número de actividades'!$B$9,B108='Número de actividades'!$C$10,'Número de actividades'!$B$9,B108='Número de actividades'!$C$11,'Número de actividades'!$B$9,B108='Número de actividades'!$B$12,'Número de actividades'!$B$12)</f>
        <v>3. Modelo de Estado Abierto</v>
      </c>
      <c r="B108" s="279" t="s">
        <v>304</v>
      </c>
      <c r="C108" s="88" t="s">
        <v>370</v>
      </c>
      <c r="D108" s="75" t="s">
        <v>371</v>
      </c>
      <c r="E108" s="75" t="s">
        <v>372</v>
      </c>
      <c r="F108" s="83" t="s">
        <v>236</v>
      </c>
      <c r="G108" s="88">
        <v>4</v>
      </c>
      <c r="H108" s="283">
        <v>46055</v>
      </c>
      <c r="I108" s="284">
        <v>46386</v>
      </c>
      <c r="J108" s="167">
        <v>0</v>
      </c>
      <c r="K108" s="155">
        <v>0</v>
      </c>
      <c r="L108" s="167">
        <v>2</v>
      </c>
      <c r="M108" s="147">
        <v>0</v>
      </c>
      <c r="N108" s="169">
        <v>2</v>
      </c>
      <c r="O108" s="155">
        <v>0</v>
      </c>
      <c r="P108" s="288"/>
      <c r="Q108" s="291"/>
      <c r="R108" s="292"/>
      <c r="S108" s="197">
        <f t="shared" si="1"/>
        <v>0</v>
      </c>
      <c r="T108" s="183"/>
      <c r="U108" s="172" t="s">
        <v>44</v>
      </c>
      <c r="V108" s="27"/>
    </row>
    <row r="109" spans="1:22" s="26" customFormat="1" ht="31.5" x14ac:dyDescent="0.25">
      <c r="A109" s="243" t="str" cm="1">
        <f t="array" ref="A109">+_xlfn.IFS(B109='Número de actividades'!$C$3,'Número de actividades'!$B$3,B109='Número de actividades'!$C$4,'Número de actividades'!$B$3,B109='Número de actividades'!$C$5,'Número de actividades'!$B$3,B109='Número de actividades'!$C$6,'Número de actividades'!$B$3,B109='Número de actividades'!$C$7,'Número de actividades'!$B$7,B109='Número de actividades'!$C$8,'Número de actividades'!$B$7,B109='Número de actividades'!$C$9,'Número de actividades'!$B$9,B109='Número de actividades'!$C$10,'Número de actividades'!$B$9,B109='Número de actividades'!$C$11,'Número de actividades'!$B$9,B109='Número de actividades'!$B$12,'Número de actividades'!$B$12)</f>
        <v>3. Modelo de Estado Abierto</v>
      </c>
      <c r="B109" s="279" t="s">
        <v>304</v>
      </c>
      <c r="C109" s="88" t="s">
        <v>373</v>
      </c>
      <c r="D109" s="75" t="s">
        <v>374</v>
      </c>
      <c r="E109" s="75" t="s">
        <v>375</v>
      </c>
      <c r="F109" s="83" t="s">
        <v>151</v>
      </c>
      <c r="G109" s="88">
        <v>1</v>
      </c>
      <c r="H109" s="283">
        <v>46143</v>
      </c>
      <c r="I109" s="284">
        <v>46266</v>
      </c>
      <c r="J109" s="167">
        <v>0</v>
      </c>
      <c r="K109" s="155">
        <v>0</v>
      </c>
      <c r="L109" s="167">
        <v>0</v>
      </c>
      <c r="M109" s="147">
        <v>0</v>
      </c>
      <c r="N109" s="169">
        <v>1</v>
      </c>
      <c r="O109" s="155">
        <v>0</v>
      </c>
      <c r="P109" s="288"/>
      <c r="Q109" s="291"/>
      <c r="R109" s="292"/>
      <c r="S109" s="197">
        <f t="shared" si="1"/>
        <v>0</v>
      </c>
      <c r="T109" s="183"/>
      <c r="U109" s="172" t="s">
        <v>44</v>
      </c>
      <c r="V109" s="27"/>
    </row>
    <row r="110" spans="1:22" s="26" customFormat="1" ht="31.5" x14ac:dyDescent="0.25">
      <c r="A110" s="243" t="str" cm="1">
        <f t="array" ref="A110">+_xlfn.IFS(B110='Número de actividades'!$C$3,'Número de actividades'!$B$3,B110='Número de actividades'!$C$4,'Número de actividades'!$B$3,B110='Número de actividades'!$C$5,'Número de actividades'!$B$3,B110='Número de actividades'!$C$6,'Número de actividades'!$B$3,B110='Número de actividades'!$C$7,'Número de actividades'!$B$7,B110='Número de actividades'!$C$8,'Número de actividades'!$B$7,B110='Número de actividades'!$C$9,'Número de actividades'!$B$9,B110='Número de actividades'!$C$10,'Número de actividades'!$B$9,B110='Número de actividades'!$C$11,'Número de actividades'!$B$9,B110='Número de actividades'!$B$12,'Número de actividades'!$B$12)</f>
        <v>3. Modelo de Estado Abierto</v>
      </c>
      <c r="B110" s="279" t="s">
        <v>304</v>
      </c>
      <c r="C110" s="88" t="s">
        <v>376</v>
      </c>
      <c r="D110" s="75" t="s">
        <v>377</v>
      </c>
      <c r="E110" s="75" t="s">
        <v>378</v>
      </c>
      <c r="F110" s="83" t="s">
        <v>151</v>
      </c>
      <c r="G110" s="88">
        <v>1</v>
      </c>
      <c r="H110" s="283">
        <v>46143</v>
      </c>
      <c r="I110" s="284">
        <v>46266</v>
      </c>
      <c r="J110" s="167">
        <v>0</v>
      </c>
      <c r="K110" s="155">
        <v>0</v>
      </c>
      <c r="L110" s="167">
        <v>0</v>
      </c>
      <c r="M110" s="147">
        <v>0</v>
      </c>
      <c r="N110" s="169">
        <v>1</v>
      </c>
      <c r="O110" s="155">
        <v>0</v>
      </c>
      <c r="P110" s="288"/>
      <c r="Q110" s="291"/>
      <c r="R110" s="292"/>
      <c r="S110" s="197">
        <f t="shared" si="1"/>
        <v>0</v>
      </c>
      <c r="T110" s="183"/>
      <c r="U110" s="172" t="s">
        <v>44</v>
      </c>
      <c r="V110" s="27"/>
    </row>
  </sheetData>
  <autoFilter ref="A17:U110" xr:uid="{6EF6F383-8A73-413C-9FF4-0C780029AFFA}">
    <sortState xmlns:xlrd2="http://schemas.microsoft.com/office/spreadsheetml/2017/richdata2" ref="A18:U110">
      <sortCondition ref="C17:C110"/>
    </sortState>
  </autoFilter>
  <mergeCells count="26">
    <mergeCell ref="T15:T16"/>
    <mergeCell ref="U15:U16"/>
    <mergeCell ref="J16:K16"/>
    <mergeCell ref="L16:M16"/>
    <mergeCell ref="N16:O16"/>
    <mergeCell ref="Q15:Q16"/>
    <mergeCell ref="R15:R16"/>
    <mergeCell ref="S15:S16"/>
    <mergeCell ref="F9:O9"/>
    <mergeCell ref="F10:O10"/>
    <mergeCell ref="I15:I16"/>
    <mergeCell ref="J15:O15"/>
    <mergeCell ref="P15:P16"/>
    <mergeCell ref="F15:F16"/>
    <mergeCell ref="G15:G16"/>
    <mergeCell ref="H15:H16"/>
    <mergeCell ref="A15:A16"/>
    <mergeCell ref="B15:B16"/>
    <mergeCell ref="C15:C16"/>
    <mergeCell ref="D15:D16"/>
    <mergeCell ref="E15:E16"/>
    <mergeCell ref="A5:U5"/>
    <mergeCell ref="A6:U6"/>
    <mergeCell ref="A8:B8"/>
    <mergeCell ref="F8:O8"/>
    <mergeCell ref="B1:S4"/>
  </mergeCells>
  <phoneticPr fontId="17" type="noConversion"/>
  <conditionalFormatting sqref="A9">
    <cfRule type="cellIs" dxfId="30" priority="6" operator="equal">
      <formula>"Abierta"</formula>
    </cfRule>
    <cfRule type="cellIs" dxfId="29" priority="7" operator="equal">
      <formula>"Vencida"</formula>
    </cfRule>
    <cfRule type="cellIs" dxfId="28" priority="8" operator="equal">
      <formula>"Cerrada"</formula>
    </cfRule>
  </conditionalFormatting>
  <conditionalFormatting sqref="S18:S110">
    <cfRule type="cellIs" dxfId="27" priority="1" operator="equal">
      <formula>1</formula>
    </cfRule>
    <cfRule type="notContainsBlanks" dxfId="26" priority="2">
      <formula>LEN(TRIM(S18))&gt;0</formula>
    </cfRule>
    <cfRule type="cellIs" dxfId="25" priority="4" operator="between">
      <formula>51%</formula>
      <formula>99%</formula>
    </cfRule>
    <cfRule type="cellIs" dxfId="24" priority="5" operator="lessThan">
      <formula>50%</formula>
    </cfRule>
    <cfRule type="containsErrors" dxfId="23" priority="9">
      <formula>ISERROR(S18)</formula>
    </cfRule>
  </conditionalFormatting>
  <dataValidations count="2">
    <dataValidation type="whole" allowBlank="1" showInputMessage="1" showErrorMessage="1" sqref="J18:O110" xr:uid="{58030EB0-B483-464E-9BBD-EAE339B85574}">
      <formula1>0</formula1>
      <formula2>10000</formula2>
    </dataValidation>
    <dataValidation type="list" allowBlank="1" showInputMessage="1" showErrorMessage="1" sqref="U18:U110" xr:uid="{1E4A0902-8BAD-4B58-8156-7A21598AF7FF}">
      <formula1>#REF!</formula1>
    </dataValidation>
  </dataValidations>
  <pageMargins left="0.70866141732283472" right="0.70866141732283472" top="0.74803149606299213" bottom="0.74803149606299213" header="0.31496062992125984" footer="0.31496062992125984"/>
  <pageSetup scale="18" fitToHeight="0" orientation="landscape" horizontalDpi="4294967293" r:id="rId1"/>
  <headerFooter>
    <oddFooter>&amp;C&amp;G</oddFooter>
  </headerFooter>
  <drawing r:id="rId2"/>
  <legacyDrawingHF r:id="rId3"/>
  <extLst>
    <ext xmlns:x14="http://schemas.microsoft.com/office/spreadsheetml/2009/9/main" uri="{78C0D931-6437-407d-A8EE-F0AAD7539E65}">
      <x14:conditionalFormattings>
        <x14:conditionalFormatting xmlns:xm="http://schemas.microsoft.com/office/excel/2006/main">
          <x14:cfRule type="containsText" priority="10" operator="containsText" id="{AA4A0AA4-5F9F-45B1-8EDC-677131F4455F}">
            <xm:f>NOT(ISERROR(SEARCH(#REF!,U18)))</xm:f>
            <xm:f>#REF!</xm:f>
            <x14:dxf>
              <font>
                <b/>
                <i val="0"/>
                <color theme="0"/>
              </font>
              <fill>
                <patternFill patternType="solid">
                  <bgColor theme="8" tint="-0.249977111117893"/>
                </patternFill>
              </fill>
            </x14:dxf>
          </x14:cfRule>
          <x14:cfRule type="containsText" priority="11" operator="containsText" id="{FEDC32FD-639F-485C-A61D-486350DC5A18}">
            <xm:f>NOT(ISERROR(SEARCH(#REF!,U18)))</xm:f>
            <xm:f>#REF!</xm:f>
            <x14:dxf>
              <font>
                <b/>
                <i val="0"/>
                <color theme="1"/>
              </font>
              <fill>
                <patternFill patternType="solid">
                  <bgColor rgb="FFFF0000"/>
                </patternFill>
              </fill>
            </x14:dxf>
          </x14:cfRule>
          <x14:cfRule type="containsText" priority="12" operator="containsText" id="{309B589F-F12C-4121-88AF-D93369C5D0D1}">
            <xm:f>NOT(ISERROR(SEARCH(#REF!,U18)))</xm:f>
            <xm:f>#REF!</xm:f>
            <x14:dxf>
              <font>
                <b/>
                <i val="0"/>
                <color theme="1"/>
              </font>
              <fill>
                <patternFill patternType="solid">
                  <bgColor theme="7"/>
                </patternFill>
              </fill>
            </x14:dxf>
          </x14:cfRule>
          <x14:cfRule type="containsText" priority="13" operator="containsText" id="{ACF0239D-9BC5-4FC8-9E58-BFF359A408CB}">
            <xm:f>NOT(ISERROR(SEARCH(#REF!,U18)))</xm:f>
            <xm:f>#REF!</xm:f>
            <x14:dxf>
              <font>
                <b/>
                <i val="0"/>
                <color theme="1"/>
              </font>
              <fill>
                <patternFill patternType="solid">
                  <bgColor rgb="FF92D050"/>
                </patternFill>
              </fill>
            </x14:dxf>
          </x14:cfRule>
          <xm:sqref>U18:U110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68A5A22E-7540-4400-A771-F5EE27CAF691}">
          <x14:formula1>
            <xm:f>'Número de actividades'!$C$3:$C$12</xm:f>
          </x14:formula1>
          <xm:sqref>B18:B110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55545-680A-4750-BECE-47047865AFFD}">
  <dimension ref="A1:C3"/>
  <sheetViews>
    <sheetView tabSelected="1" workbookViewId="0">
      <selection activeCell="B14" sqref="B14"/>
    </sheetView>
  </sheetViews>
  <sheetFormatPr baseColWidth="10" defaultRowHeight="15" x14ac:dyDescent="0.25"/>
  <cols>
    <col min="2" max="2" width="56.7109375" customWidth="1"/>
    <col min="3" max="3" width="25.85546875" customWidth="1"/>
  </cols>
  <sheetData>
    <row r="1" spans="1:3" x14ac:dyDescent="0.25">
      <c r="A1" s="385" t="s">
        <v>607</v>
      </c>
      <c r="B1" s="385" t="s">
        <v>608</v>
      </c>
      <c r="C1" s="385" t="s">
        <v>609</v>
      </c>
    </row>
    <row r="2" spans="1:3" x14ac:dyDescent="0.25">
      <c r="A2" s="388" t="s">
        <v>610</v>
      </c>
      <c r="B2" s="388" t="s">
        <v>611</v>
      </c>
      <c r="C2" s="386">
        <v>46051</v>
      </c>
    </row>
    <row r="3" spans="1:3" ht="98.25" customHeight="1" x14ac:dyDescent="0.25">
      <c r="A3" s="389" t="s">
        <v>612</v>
      </c>
      <c r="B3" s="390" t="s">
        <v>613</v>
      </c>
      <c r="C3" s="387">
        <v>46233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8F17-44AA-460C-BBF5-189B37DF2436}">
  <dimension ref="B2:D13"/>
  <sheetViews>
    <sheetView workbookViewId="0">
      <selection activeCell="G1" sqref="G1"/>
    </sheetView>
  </sheetViews>
  <sheetFormatPr baseColWidth="10" defaultColWidth="9.140625" defaultRowHeight="15" x14ac:dyDescent="0.25"/>
  <cols>
    <col min="1" max="1" width="9.140625" style="232"/>
    <col min="2" max="2" width="42.7109375" style="232" customWidth="1"/>
    <col min="3" max="3" width="49.5703125" style="232" customWidth="1"/>
    <col min="4" max="4" width="39" style="232" customWidth="1"/>
    <col min="5" max="16384" width="9.140625" style="232"/>
  </cols>
  <sheetData>
    <row r="2" spans="2:4" ht="15.75" x14ac:dyDescent="0.25">
      <c r="B2" s="233" t="s">
        <v>379</v>
      </c>
      <c r="C2" s="233" t="s">
        <v>380</v>
      </c>
      <c r="D2" s="233" t="s">
        <v>381</v>
      </c>
    </row>
    <row r="3" spans="2:4" ht="30.75" x14ac:dyDescent="0.25">
      <c r="B3" s="346" t="s">
        <v>382</v>
      </c>
      <c r="C3" s="45" t="s">
        <v>65</v>
      </c>
      <c r="D3" s="234">
        <f>+COUNTIF('PTE2026 '!B18:B107,C3)</f>
        <v>6</v>
      </c>
    </row>
    <row r="4" spans="2:4" ht="15.75" x14ac:dyDescent="0.25">
      <c r="B4" s="346"/>
      <c r="C4" s="45" t="s">
        <v>88</v>
      </c>
      <c r="D4" s="234">
        <f>+COUNTIF('PTE2026 '!B19:B107,C4)</f>
        <v>4</v>
      </c>
    </row>
    <row r="5" spans="2:4" ht="15.75" x14ac:dyDescent="0.25">
      <c r="B5" s="346"/>
      <c r="C5" s="235" t="s">
        <v>102</v>
      </c>
      <c r="D5" s="236">
        <f>+COUNTIF('PTE2026 '!B20:B122,C5)</f>
        <v>3</v>
      </c>
    </row>
    <row r="6" spans="2:4" ht="15.75" x14ac:dyDescent="0.25">
      <c r="B6" s="346"/>
      <c r="C6" s="45" t="s">
        <v>112</v>
      </c>
      <c r="D6" s="234">
        <f>+COUNTIF('PTE2026 '!B21:B123,C6)</f>
        <v>4</v>
      </c>
    </row>
    <row r="7" spans="2:4" ht="15.75" x14ac:dyDescent="0.25">
      <c r="B7" s="346" t="s">
        <v>383</v>
      </c>
      <c r="C7" s="45" t="s">
        <v>125</v>
      </c>
      <c r="D7" s="234">
        <f>+COUNTIF('PTE2026 '!B22:B124,C7)</f>
        <v>2</v>
      </c>
    </row>
    <row r="8" spans="2:4" ht="15.75" x14ac:dyDescent="0.25">
      <c r="B8" s="346"/>
      <c r="C8" s="45" t="s">
        <v>135</v>
      </c>
      <c r="D8" s="234">
        <f>+COUNTIF('PTE2026 '!B23:B125,C8)</f>
        <v>5</v>
      </c>
    </row>
    <row r="9" spans="2:4" ht="30.75" x14ac:dyDescent="0.25">
      <c r="B9" s="346" t="s">
        <v>384</v>
      </c>
      <c r="C9" s="45" t="s">
        <v>152</v>
      </c>
      <c r="D9" s="234">
        <f>+COUNTIF('PTE2026 '!B24:B126,C9)</f>
        <v>30</v>
      </c>
    </row>
    <row r="10" spans="2:4" ht="15.75" x14ac:dyDescent="0.25">
      <c r="B10" s="346"/>
      <c r="C10" s="45" t="s">
        <v>250</v>
      </c>
      <c r="D10" s="234">
        <f>+COUNTIF('PTE2026 '!B25:B127,C10)</f>
        <v>15</v>
      </c>
    </row>
    <row r="11" spans="2:4" ht="15.75" x14ac:dyDescent="0.25">
      <c r="B11" s="346"/>
      <c r="C11" s="45" t="s">
        <v>304</v>
      </c>
      <c r="D11" s="234">
        <f>+COUNTIF('PTE2026 '!B26:B128,C11)</f>
        <v>24</v>
      </c>
    </row>
    <row r="12" spans="2:4" x14ac:dyDescent="0.25">
      <c r="B12" s="95" t="s">
        <v>385</v>
      </c>
      <c r="C12" s="95" t="s">
        <v>385</v>
      </c>
      <c r="D12" s="234">
        <f>+COUNTIF('PTE2026 '!B27:B129,C12)</f>
        <v>0</v>
      </c>
    </row>
    <row r="13" spans="2:4" ht="16.5" x14ac:dyDescent="0.25">
      <c r="B13" s="347" t="s">
        <v>386</v>
      </c>
      <c r="C13" s="348"/>
      <c r="D13" s="237">
        <f>+SUM(D3:D12)</f>
        <v>93</v>
      </c>
    </row>
  </sheetData>
  <mergeCells count="4">
    <mergeCell ref="B9:B11"/>
    <mergeCell ref="B13:C13"/>
    <mergeCell ref="B3:B6"/>
    <mergeCell ref="B7:B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655E3-907B-48B9-8089-173D739C525B}">
  <dimension ref="A1:AHB159"/>
  <sheetViews>
    <sheetView showGridLines="0" topLeftCell="A112" zoomScale="82" zoomScaleNormal="80" workbookViewId="0">
      <selection activeCell="A123" sqref="A123:A124"/>
    </sheetView>
  </sheetViews>
  <sheetFormatPr baseColWidth="10" defaultColWidth="11.42578125" defaultRowHeight="16.5" customHeight="1" outlineLevelCol="1" x14ac:dyDescent="0.25"/>
  <cols>
    <col min="1" max="1" width="37.140625" style="19" customWidth="1"/>
    <col min="2" max="2" width="56.42578125" style="19" customWidth="1"/>
    <col min="3" max="3" width="16.85546875" style="19" customWidth="1"/>
    <col min="4" max="4" width="89.42578125" style="19" customWidth="1"/>
    <col min="5" max="5" width="53.42578125" style="19" customWidth="1"/>
    <col min="6" max="6" width="42.5703125" style="19" customWidth="1"/>
    <col min="7" max="7" width="15.85546875" style="19" customWidth="1"/>
    <col min="8" max="8" width="15.42578125" style="19" customWidth="1"/>
    <col min="9" max="9" width="14.5703125" style="19" customWidth="1"/>
    <col min="10" max="15" width="10.28515625" style="19" customWidth="1"/>
    <col min="16" max="16" width="40.42578125" style="19" customWidth="1"/>
    <col min="17" max="17" width="42.85546875" style="19" customWidth="1"/>
    <col min="18" max="18" width="38.140625" style="19" customWidth="1"/>
    <col min="19" max="19" width="38.42578125" style="19" customWidth="1"/>
    <col min="20" max="20" width="26.85546875" style="19" customWidth="1"/>
    <col min="21" max="21" width="11.42578125" style="19" customWidth="1"/>
    <col min="22" max="26" width="54.85546875" style="19" customWidth="1"/>
    <col min="27" max="884" width="11.42578125" style="19" customWidth="1"/>
    <col min="885" max="886" width="11.42578125" style="19" customWidth="1" outlineLevel="1"/>
    <col min="887" max="894" width="11.42578125" style="19" customWidth="1"/>
    <col min="895" max="16384" width="11.42578125" style="19"/>
  </cols>
  <sheetData>
    <row r="1" spans="1:21" ht="21" customHeight="1" x14ac:dyDescent="0.25">
      <c r="A1" s="16"/>
      <c r="B1" s="358" t="s">
        <v>387</v>
      </c>
      <c r="C1" s="358"/>
      <c r="D1" s="358"/>
      <c r="E1" s="358"/>
      <c r="F1" s="358"/>
      <c r="G1" s="358"/>
      <c r="H1" s="358"/>
      <c r="I1" s="358"/>
      <c r="J1" s="358"/>
      <c r="K1" s="358"/>
      <c r="L1" s="358"/>
      <c r="M1" s="358"/>
      <c r="N1" s="358"/>
      <c r="O1" s="358"/>
      <c r="P1" s="358"/>
      <c r="Q1" s="358"/>
      <c r="R1" s="359"/>
      <c r="S1" s="17" t="s">
        <v>28</v>
      </c>
      <c r="T1" s="18"/>
    </row>
    <row r="2" spans="1:21" ht="21" customHeight="1" x14ac:dyDescent="0.25">
      <c r="A2" s="16"/>
      <c r="B2" s="360"/>
      <c r="C2" s="360"/>
      <c r="D2" s="360"/>
      <c r="E2" s="360"/>
      <c r="F2" s="360"/>
      <c r="G2" s="360"/>
      <c r="H2" s="360"/>
      <c r="I2" s="360"/>
      <c r="J2" s="360"/>
      <c r="K2" s="360"/>
      <c r="L2" s="360"/>
      <c r="M2" s="360"/>
      <c r="N2" s="360"/>
      <c r="O2" s="360"/>
      <c r="P2" s="360"/>
      <c r="Q2" s="360"/>
      <c r="R2" s="361"/>
      <c r="S2" s="20" t="s">
        <v>29</v>
      </c>
      <c r="T2" s="21"/>
    </row>
    <row r="3" spans="1:21" ht="21" customHeight="1" x14ac:dyDescent="0.25">
      <c r="A3" s="16"/>
      <c r="B3" s="360"/>
      <c r="C3" s="360"/>
      <c r="D3" s="360"/>
      <c r="E3" s="360"/>
      <c r="F3" s="360"/>
      <c r="G3" s="360"/>
      <c r="H3" s="360"/>
      <c r="I3" s="360"/>
      <c r="J3" s="360"/>
      <c r="K3" s="360"/>
      <c r="L3" s="360"/>
      <c r="M3" s="360"/>
      <c r="N3" s="360"/>
      <c r="O3" s="360"/>
      <c r="P3" s="360"/>
      <c r="Q3" s="360"/>
      <c r="R3" s="361"/>
      <c r="S3" s="20" t="s">
        <v>30</v>
      </c>
      <c r="T3" s="21"/>
    </row>
    <row r="4" spans="1:21" ht="21" customHeight="1" x14ac:dyDescent="0.25">
      <c r="A4" s="16"/>
      <c r="B4" s="362"/>
      <c r="C4" s="362"/>
      <c r="D4" s="362"/>
      <c r="E4" s="362"/>
      <c r="F4" s="362"/>
      <c r="G4" s="362"/>
      <c r="H4" s="362"/>
      <c r="I4" s="362"/>
      <c r="J4" s="362"/>
      <c r="K4" s="362"/>
      <c r="L4" s="362"/>
      <c r="M4" s="362"/>
      <c r="N4" s="362"/>
      <c r="O4" s="362"/>
      <c r="P4" s="362"/>
      <c r="Q4" s="362"/>
      <c r="R4" s="363"/>
      <c r="S4" s="22" t="s">
        <v>31</v>
      </c>
      <c r="T4" s="23"/>
    </row>
    <row r="5" spans="1:21" ht="24.75" customHeight="1" x14ac:dyDescent="0.25">
      <c r="A5" s="354" t="s">
        <v>388</v>
      </c>
      <c r="B5" s="355"/>
      <c r="C5" s="355"/>
      <c r="D5" s="355"/>
      <c r="E5" s="355"/>
      <c r="F5" s="355"/>
      <c r="G5" s="355"/>
      <c r="H5" s="355"/>
      <c r="I5" s="355"/>
      <c r="J5" s="355"/>
      <c r="K5" s="355"/>
      <c r="L5" s="355"/>
      <c r="M5" s="355"/>
      <c r="N5" s="355"/>
      <c r="O5" s="355"/>
      <c r="P5" s="355"/>
      <c r="Q5" s="355"/>
      <c r="R5" s="355"/>
      <c r="S5" s="356"/>
      <c r="T5" s="357"/>
    </row>
    <row r="6" spans="1:21" ht="27" customHeight="1" x14ac:dyDescent="0.25">
      <c r="A6" s="364" t="s">
        <v>389</v>
      </c>
      <c r="B6" s="356"/>
      <c r="C6" s="356"/>
      <c r="D6" s="356"/>
      <c r="E6" s="356"/>
      <c r="F6" s="356"/>
      <c r="G6" s="356"/>
      <c r="H6" s="356"/>
      <c r="I6" s="356"/>
      <c r="J6" s="356"/>
      <c r="K6" s="356"/>
      <c r="L6" s="356"/>
      <c r="M6" s="356"/>
      <c r="N6" s="356"/>
      <c r="O6" s="356"/>
      <c r="P6" s="356"/>
      <c r="Q6" s="356"/>
      <c r="R6" s="356"/>
      <c r="S6" s="356"/>
      <c r="T6" s="357"/>
    </row>
    <row r="7" spans="1:21" s="16" customFormat="1" ht="27" customHeight="1" x14ac:dyDescent="0.25">
      <c r="A7" s="24"/>
      <c r="B7" s="25"/>
      <c r="C7" s="25"/>
      <c r="D7" s="25"/>
      <c r="E7" s="25"/>
      <c r="F7" s="25"/>
      <c r="G7" s="25"/>
      <c r="H7" s="25"/>
      <c r="I7" s="25"/>
      <c r="J7" s="25"/>
      <c r="K7" s="25"/>
      <c r="L7" s="25"/>
      <c r="M7" s="25"/>
      <c r="N7" s="25"/>
      <c r="O7" s="25"/>
      <c r="P7" s="25"/>
      <c r="Q7" s="25"/>
      <c r="R7" s="25"/>
      <c r="S7" s="25"/>
      <c r="T7" s="25"/>
    </row>
    <row r="8" spans="1:21" ht="26.25" customHeight="1" x14ac:dyDescent="0.25">
      <c r="A8" s="96"/>
      <c r="B8" s="116"/>
      <c r="C8" s="96"/>
      <c r="D8" s="116"/>
      <c r="E8" s="116"/>
      <c r="F8" s="116"/>
      <c r="G8" s="116"/>
      <c r="H8" s="115"/>
      <c r="I8" s="97"/>
      <c r="J8" s="369" t="s">
        <v>390</v>
      </c>
      <c r="K8" s="370"/>
      <c r="L8" s="370"/>
      <c r="M8" s="370"/>
      <c r="N8" s="370"/>
      <c r="O8" s="371"/>
      <c r="P8" s="97"/>
      <c r="Q8" s="115"/>
      <c r="R8" s="98"/>
      <c r="S8" s="98"/>
      <c r="T8" s="98"/>
    </row>
    <row r="9" spans="1:21" ht="36.75" customHeight="1" x14ac:dyDescent="0.25">
      <c r="A9" s="99" t="s">
        <v>46</v>
      </c>
      <c r="B9" s="99" t="s">
        <v>47</v>
      </c>
      <c r="C9" s="99" t="s">
        <v>48</v>
      </c>
      <c r="D9" s="99" t="s">
        <v>49</v>
      </c>
      <c r="E9" s="99" t="s">
        <v>13</v>
      </c>
      <c r="F9" s="121" t="s">
        <v>17</v>
      </c>
      <c r="G9" s="121" t="s">
        <v>50</v>
      </c>
      <c r="H9" s="117" t="s">
        <v>51</v>
      </c>
      <c r="I9" s="93" t="s">
        <v>52</v>
      </c>
      <c r="J9" s="367" t="s">
        <v>391</v>
      </c>
      <c r="K9" s="368"/>
      <c r="L9" s="367" t="s">
        <v>392</v>
      </c>
      <c r="M9" s="368"/>
      <c r="N9" s="367" t="s">
        <v>393</v>
      </c>
      <c r="O9" s="368"/>
      <c r="P9" s="94" t="s">
        <v>54</v>
      </c>
      <c r="Q9" s="117" t="s">
        <v>55</v>
      </c>
      <c r="R9" s="119" t="s">
        <v>56</v>
      </c>
      <c r="S9" s="119" t="s">
        <v>394</v>
      </c>
      <c r="T9" s="100" t="s">
        <v>59</v>
      </c>
    </row>
    <row r="10" spans="1:21" x14ac:dyDescent="0.25">
      <c r="A10" s="101"/>
      <c r="B10" s="101"/>
      <c r="C10" s="101"/>
      <c r="D10" s="101"/>
      <c r="E10" s="101"/>
      <c r="F10" s="122"/>
      <c r="G10" s="122"/>
      <c r="H10" s="118"/>
      <c r="I10" s="102"/>
      <c r="J10" s="103" t="s">
        <v>63</v>
      </c>
      <c r="K10" s="103" t="s">
        <v>64</v>
      </c>
      <c r="L10" s="103" t="s">
        <v>63</v>
      </c>
      <c r="M10" s="103" t="s">
        <v>64</v>
      </c>
      <c r="N10" s="103" t="s">
        <v>63</v>
      </c>
      <c r="O10" s="103" t="s">
        <v>64</v>
      </c>
      <c r="P10" s="104"/>
      <c r="Q10" s="118"/>
      <c r="R10" s="120"/>
      <c r="S10" s="120"/>
      <c r="T10" s="105"/>
    </row>
    <row r="11" spans="1:21" s="26" customFormat="1" x14ac:dyDescent="0.25">
      <c r="A11" s="106" t="str" cm="1">
        <f t="array" ref="A11">+_xlfn.IFS(B11=$B$119,$A$119,B11=$B$120,$A$119,B11=$B$121,$A$119,B11=$B$122,$A$119,B11=$B$123,$A$123,B11=$B$124,$A$123,B11=$B$125,$A$125,B11=$B$126,$A$125,B11=$B$127,$A$125,B11=$A$128,$A$128)</f>
        <v>1. Administración de riesgos</v>
      </c>
      <c r="B11" s="106" t="s">
        <v>65</v>
      </c>
      <c r="C11" s="107" t="s">
        <v>66</v>
      </c>
      <c r="D11" s="108" t="s">
        <v>395</v>
      </c>
      <c r="E11" s="108" t="s">
        <v>68</v>
      </c>
      <c r="F11" s="109" t="s">
        <v>69</v>
      </c>
      <c r="G11" s="107"/>
      <c r="H11" s="110"/>
      <c r="I11" s="111"/>
      <c r="J11" s="112"/>
      <c r="K11" s="113"/>
      <c r="L11" s="112"/>
      <c r="M11" s="113"/>
      <c r="N11" s="112"/>
      <c r="O11" s="113"/>
      <c r="P11" s="112"/>
      <c r="Q11" s="112"/>
      <c r="R11" s="112"/>
      <c r="S11" s="114">
        <f t="shared" ref="S11:S42" si="0">((K11+M11+O11)/3)</f>
        <v>0</v>
      </c>
      <c r="T11" s="107" t="s">
        <v>44</v>
      </c>
    </row>
    <row r="12" spans="1:21" s="26" customFormat="1" ht="31.5" x14ac:dyDescent="0.25">
      <c r="A12" s="85" t="str" cm="1">
        <f t="array" ref="A12">+_xlfn.IFS(B12=$B$119,$A$119,B12=$B$120,$A$119,B12=$B$121,$A$119,B12=$B$122,$A$119,B12=$B$123,$A$123,B12=$B$124,$A$123,B12=$B$125,$A$125,B12=$B$126,$A$125,B12=$B$127,$A$125,B12=$A$128,$A$128)</f>
        <v>1. Administración de riesgos</v>
      </c>
      <c r="B12" s="85" t="s">
        <v>65</v>
      </c>
      <c r="C12" s="84" t="s">
        <v>70</v>
      </c>
      <c r="D12" s="75" t="s">
        <v>71</v>
      </c>
      <c r="E12" s="75" t="s">
        <v>72</v>
      </c>
      <c r="F12" s="83" t="s">
        <v>73</v>
      </c>
      <c r="G12" s="84"/>
      <c r="H12" s="86"/>
      <c r="I12" s="87"/>
      <c r="J12" s="88"/>
      <c r="K12" s="89"/>
      <c r="L12" s="88"/>
      <c r="M12" s="89"/>
      <c r="N12" s="88"/>
      <c r="O12" s="89"/>
      <c r="P12" s="88"/>
      <c r="Q12" s="88"/>
      <c r="R12" s="88"/>
      <c r="S12" s="90">
        <f t="shared" si="0"/>
        <v>0</v>
      </c>
      <c r="T12" s="84" t="s">
        <v>44</v>
      </c>
    </row>
    <row r="13" spans="1:21" s="26" customFormat="1" ht="31.5" x14ac:dyDescent="0.25">
      <c r="A13" s="85" t="str" cm="1">
        <f t="array" ref="A13">+_xlfn.IFS(B13=$B$119,$A$119,B13=$B$120,$A$119,B13=$B$121,$A$119,B13=$B$122,$A$119,B13=$B$123,$A$123,B13=$B$124,$A$123,B13=$B$125,$A$125,B13=$B$126,$A$125,B13=$B$127,$A$125,B13=$A$128,$A$128)</f>
        <v>1. Administración de riesgos</v>
      </c>
      <c r="B13" s="85" t="s">
        <v>65</v>
      </c>
      <c r="C13" s="84" t="s">
        <v>74</v>
      </c>
      <c r="D13" s="75" t="s">
        <v>396</v>
      </c>
      <c r="E13" s="75" t="s">
        <v>397</v>
      </c>
      <c r="F13" s="83" t="s">
        <v>73</v>
      </c>
      <c r="G13" s="84"/>
      <c r="H13" s="86"/>
      <c r="I13" s="87"/>
      <c r="J13" s="88"/>
      <c r="K13" s="89"/>
      <c r="L13" s="88"/>
      <c r="M13" s="89"/>
      <c r="N13" s="88"/>
      <c r="O13" s="89"/>
      <c r="P13" s="88"/>
      <c r="Q13" s="88"/>
      <c r="R13" s="88"/>
      <c r="S13" s="90">
        <f t="shared" si="0"/>
        <v>0</v>
      </c>
      <c r="T13" s="84" t="s">
        <v>44</v>
      </c>
      <c r="U13" s="27"/>
    </row>
    <row r="14" spans="1:21" s="26" customFormat="1" ht="31.5" x14ac:dyDescent="0.25">
      <c r="A14" s="85" t="str" cm="1">
        <f t="array" ref="A14">+_xlfn.IFS(B14=$B$119,$A$119,B14=$B$120,$A$119,B14=$B$121,$A$119,B14=$B$122,$A$119,B14=$B$123,$A$123,B14=$B$124,$A$123,B14=$B$125,$A$125,B14=$B$126,$A$125,B14=$B$127,$A$125,B14=$A$128,$A$128)</f>
        <v>1. Administración de riesgos</v>
      </c>
      <c r="B14" s="85" t="s">
        <v>65</v>
      </c>
      <c r="C14" s="84" t="s">
        <v>77</v>
      </c>
      <c r="D14" s="75" t="s">
        <v>398</v>
      </c>
      <c r="E14" s="75" t="s">
        <v>79</v>
      </c>
      <c r="F14" s="83" t="s">
        <v>399</v>
      </c>
      <c r="G14" s="84"/>
      <c r="H14" s="86"/>
      <c r="I14" s="87"/>
      <c r="J14" s="88"/>
      <c r="K14" s="89"/>
      <c r="L14" s="88"/>
      <c r="M14" s="89"/>
      <c r="N14" s="88"/>
      <c r="O14" s="89"/>
      <c r="P14" s="88"/>
      <c r="Q14" s="88"/>
      <c r="R14" s="88"/>
      <c r="S14" s="90">
        <f t="shared" si="0"/>
        <v>0</v>
      </c>
      <c r="T14" s="84" t="s">
        <v>44</v>
      </c>
      <c r="U14" s="27"/>
    </row>
    <row r="15" spans="1:21" s="26" customFormat="1" ht="31.5" x14ac:dyDescent="0.25">
      <c r="A15" s="85" t="str" cm="1">
        <f t="array" ref="A15">+_xlfn.IFS(B15=$B$119,$A$119,B15=$B$120,$A$119,B15=$B$121,$A$119,B15=$B$122,$A$119,B15=$B$123,$A$123,B15=$B$124,$A$123,B15=$B$125,$A$125,B15=$B$126,$A$125,B15=$B$127,$A$125,B15=$A$128,$A$128)</f>
        <v>1. Administración de riesgos</v>
      </c>
      <c r="B15" s="85" t="s">
        <v>65</v>
      </c>
      <c r="C15" s="84" t="s">
        <v>81</v>
      </c>
      <c r="D15" s="75" t="s">
        <v>82</v>
      </c>
      <c r="E15" s="75" t="s">
        <v>83</v>
      </c>
      <c r="F15" s="83" t="s">
        <v>73</v>
      </c>
      <c r="G15" s="84"/>
      <c r="H15" s="86"/>
      <c r="I15" s="87"/>
      <c r="J15" s="88"/>
      <c r="K15" s="89"/>
      <c r="L15" s="88"/>
      <c r="M15" s="89"/>
      <c r="N15" s="88"/>
      <c r="O15" s="89"/>
      <c r="P15" s="88"/>
      <c r="Q15" s="88"/>
      <c r="R15" s="88"/>
      <c r="S15" s="90">
        <f t="shared" si="0"/>
        <v>0</v>
      </c>
      <c r="T15" s="84" t="s">
        <v>44</v>
      </c>
      <c r="U15" s="27"/>
    </row>
    <row r="16" spans="1:21" s="26" customFormat="1" ht="31.5" x14ac:dyDescent="0.25">
      <c r="A16" s="85" t="str" cm="1">
        <f t="array" ref="A16">+_xlfn.IFS(B16=$B$119,$A$119,B16=$B$120,$A$119,B16=$B$121,$A$119,B16=$B$122,$A$119,B16=$B$123,$A$123,B16=$B$124,$A$123,B16=$B$125,$A$125,B16=$B$126,$A$125,B16=$B$127,$A$125,B16=$A$128,$A$128)</f>
        <v>1. Administración de riesgos</v>
      </c>
      <c r="B16" s="85" t="s">
        <v>65</v>
      </c>
      <c r="C16" s="84" t="s">
        <v>84</v>
      </c>
      <c r="D16" s="75" t="s">
        <v>85</v>
      </c>
      <c r="E16" s="75" t="s">
        <v>86</v>
      </c>
      <c r="F16" s="83" t="s">
        <v>400</v>
      </c>
      <c r="G16" s="84"/>
      <c r="H16" s="86"/>
      <c r="I16" s="87"/>
      <c r="J16" s="88"/>
      <c r="K16" s="89"/>
      <c r="L16" s="88"/>
      <c r="M16" s="89"/>
      <c r="N16" s="88"/>
      <c r="O16" s="89"/>
      <c r="P16" s="88"/>
      <c r="Q16" s="88"/>
      <c r="R16" s="88"/>
      <c r="S16" s="90">
        <f t="shared" si="0"/>
        <v>0</v>
      </c>
      <c r="T16" s="84" t="s">
        <v>44</v>
      </c>
    </row>
    <row r="17" spans="1:21" s="26" customFormat="1" ht="47.25" x14ac:dyDescent="0.25">
      <c r="A17" s="85" t="str" cm="1">
        <f t="array" ref="A17">+_xlfn.IFS(B17=$B$119,$A$119,B17=$B$120,$A$119,B17=$B$121,$A$119,B17=$B$122,$A$119,B17=$B$123,$A$123,B17=$B$124,$A$123,B17=$B$125,$A$125,B17=$B$126,$A$125,B17=$B$127,$A$125,B17=$A$128,$A$128)</f>
        <v>1. Administración de riesgos</v>
      </c>
      <c r="B17" s="85" t="s">
        <v>88</v>
      </c>
      <c r="C17" s="84" t="s">
        <v>89</v>
      </c>
      <c r="D17" s="75" t="s">
        <v>401</v>
      </c>
      <c r="E17" s="75" t="s">
        <v>91</v>
      </c>
      <c r="F17" s="83" t="s">
        <v>92</v>
      </c>
      <c r="G17" s="84"/>
      <c r="H17" s="86"/>
      <c r="I17" s="87"/>
      <c r="J17" s="88"/>
      <c r="K17" s="89"/>
      <c r="L17" s="88"/>
      <c r="M17" s="89"/>
      <c r="N17" s="88"/>
      <c r="O17" s="89"/>
      <c r="P17" s="88"/>
      <c r="Q17" s="88"/>
      <c r="R17" s="88"/>
      <c r="S17" s="90">
        <f t="shared" si="0"/>
        <v>0</v>
      </c>
      <c r="T17" s="84" t="s">
        <v>44</v>
      </c>
      <c r="U17" s="27"/>
    </row>
    <row r="18" spans="1:21" s="26" customFormat="1" ht="31.5" x14ac:dyDescent="0.25">
      <c r="A18" s="85" t="str" cm="1">
        <f t="array" ref="A18">+_xlfn.IFS(B18=$B$119,$A$119,B18=$B$120,$A$119,B18=$B$121,$A$119,B18=$B$122,$A$119,B18=$B$123,$A$123,B18=$B$124,$A$123,B18=$B$125,$A$125,B18=$B$126,$A$125,B18=$B$127,$A$125,B18=$A$128,$A$128)</f>
        <v>1. Administración de riesgos</v>
      </c>
      <c r="B18" s="85" t="s">
        <v>88</v>
      </c>
      <c r="C18" s="84" t="s">
        <v>93</v>
      </c>
      <c r="D18" s="75" t="s">
        <v>402</v>
      </c>
      <c r="E18" s="75" t="s">
        <v>95</v>
      </c>
      <c r="F18" s="83" t="s">
        <v>92</v>
      </c>
      <c r="G18" s="84"/>
      <c r="H18" s="86"/>
      <c r="I18" s="87"/>
      <c r="J18" s="88"/>
      <c r="K18" s="89"/>
      <c r="L18" s="88"/>
      <c r="M18" s="89"/>
      <c r="N18" s="88"/>
      <c r="O18" s="89"/>
      <c r="P18" s="88"/>
      <c r="Q18" s="88"/>
      <c r="R18" s="88"/>
      <c r="S18" s="90">
        <f t="shared" si="0"/>
        <v>0</v>
      </c>
      <c r="T18" s="84" t="s">
        <v>44</v>
      </c>
      <c r="U18" s="27"/>
    </row>
    <row r="19" spans="1:21" s="26" customFormat="1" ht="31.5" x14ac:dyDescent="0.25">
      <c r="A19" s="85" t="s">
        <v>382</v>
      </c>
      <c r="B19" s="85" t="s">
        <v>88</v>
      </c>
      <c r="C19" s="84" t="s">
        <v>96</v>
      </c>
      <c r="D19" s="75" t="s">
        <v>403</v>
      </c>
      <c r="E19" s="75" t="s">
        <v>98</v>
      </c>
      <c r="F19" s="83" t="s">
        <v>92</v>
      </c>
      <c r="G19" s="84"/>
      <c r="H19" s="86"/>
      <c r="I19" s="87"/>
      <c r="J19" s="88"/>
      <c r="K19" s="89"/>
      <c r="L19" s="88"/>
      <c r="M19" s="89"/>
      <c r="N19" s="88"/>
      <c r="O19" s="89"/>
      <c r="P19" s="88"/>
      <c r="Q19" s="88"/>
      <c r="R19" s="88"/>
      <c r="S19" s="90">
        <f t="shared" si="0"/>
        <v>0</v>
      </c>
      <c r="T19" s="84" t="s">
        <v>44</v>
      </c>
      <c r="U19" s="27"/>
    </row>
    <row r="20" spans="1:21" s="26" customFormat="1" x14ac:dyDescent="0.25">
      <c r="A20" s="85" t="s">
        <v>382</v>
      </c>
      <c r="B20" s="85" t="s">
        <v>88</v>
      </c>
      <c r="C20" s="84" t="s">
        <v>99</v>
      </c>
      <c r="D20" s="75" t="s">
        <v>404</v>
      </c>
      <c r="E20" s="75" t="s">
        <v>101</v>
      </c>
      <c r="F20" s="83" t="s">
        <v>92</v>
      </c>
      <c r="G20" s="84"/>
      <c r="H20" s="86"/>
      <c r="I20" s="87"/>
      <c r="J20" s="88"/>
      <c r="K20" s="89"/>
      <c r="L20" s="88"/>
      <c r="M20" s="89"/>
      <c r="N20" s="88"/>
      <c r="O20" s="89"/>
      <c r="P20" s="88"/>
      <c r="Q20" s="88"/>
      <c r="R20" s="88"/>
      <c r="S20" s="90">
        <f t="shared" si="0"/>
        <v>0</v>
      </c>
      <c r="T20" s="84" t="s">
        <v>44</v>
      </c>
      <c r="U20" s="27"/>
    </row>
    <row r="21" spans="1:21" s="26" customFormat="1" ht="45.95" customHeight="1" x14ac:dyDescent="0.2">
      <c r="A21" s="82" t="s">
        <v>382</v>
      </c>
      <c r="B21" s="74" t="s">
        <v>102</v>
      </c>
      <c r="C21" s="88" t="s">
        <v>103</v>
      </c>
      <c r="D21" s="75" t="s">
        <v>405</v>
      </c>
      <c r="E21" s="75" t="s">
        <v>406</v>
      </c>
      <c r="F21" s="83" t="s">
        <v>407</v>
      </c>
      <c r="G21" s="84"/>
      <c r="H21" s="86"/>
      <c r="I21" s="87"/>
      <c r="J21" s="88"/>
      <c r="K21" s="89"/>
      <c r="L21" s="88"/>
      <c r="M21" s="89"/>
      <c r="N21" s="88"/>
      <c r="O21" s="89"/>
      <c r="P21" s="88"/>
      <c r="Q21" s="88"/>
      <c r="R21" s="88"/>
      <c r="S21" s="90">
        <f t="shared" si="0"/>
        <v>0</v>
      </c>
      <c r="T21" s="84" t="s">
        <v>44</v>
      </c>
      <c r="U21" s="27"/>
    </row>
    <row r="22" spans="1:21" s="26" customFormat="1" ht="31.5" x14ac:dyDescent="0.2">
      <c r="A22" s="82" t="s">
        <v>382</v>
      </c>
      <c r="B22" s="74" t="s">
        <v>102</v>
      </c>
      <c r="C22" s="88" t="s">
        <v>106</v>
      </c>
      <c r="D22" s="75" t="s">
        <v>408</v>
      </c>
      <c r="E22" s="75" t="s">
        <v>409</v>
      </c>
      <c r="F22" s="83" t="s">
        <v>407</v>
      </c>
      <c r="G22" s="84"/>
      <c r="H22" s="86"/>
      <c r="I22" s="87"/>
      <c r="J22" s="88"/>
      <c r="K22" s="89"/>
      <c r="L22" s="88"/>
      <c r="M22" s="89"/>
      <c r="N22" s="88"/>
      <c r="O22" s="89"/>
      <c r="P22" s="88"/>
      <c r="Q22" s="88"/>
      <c r="R22" s="88"/>
      <c r="S22" s="90">
        <f t="shared" si="0"/>
        <v>0</v>
      </c>
      <c r="T22" s="84" t="s">
        <v>44</v>
      </c>
      <c r="U22" s="27"/>
    </row>
    <row r="23" spans="1:21" s="26" customFormat="1" ht="110.25" x14ac:dyDescent="0.2">
      <c r="A23" s="82" t="s">
        <v>382</v>
      </c>
      <c r="B23" s="74" t="s">
        <v>102</v>
      </c>
      <c r="C23" s="88" t="s">
        <v>109</v>
      </c>
      <c r="D23" s="75" t="s">
        <v>410</v>
      </c>
      <c r="E23" s="75" t="s">
        <v>411</v>
      </c>
      <c r="F23" s="83" t="s">
        <v>407</v>
      </c>
      <c r="G23" s="84"/>
      <c r="H23" s="86"/>
      <c r="I23" s="87"/>
      <c r="J23" s="88"/>
      <c r="K23" s="89"/>
      <c r="L23" s="88"/>
      <c r="M23" s="89"/>
      <c r="N23" s="88"/>
      <c r="O23" s="89"/>
      <c r="P23" s="88"/>
      <c r="Q23" s="88"/>
      <c r="R23" s="88"/>
      <c r="S23" s="90">
        <f t="shared" si="0"/>
        <v>0</v>
      </c>
      <c r="T23" s="84" t="s">
        <v>44</v>
      </c>
      <c r="U23" s="27"/>
    </row>
    <row r="24" spans="1:21" s="26" customFormat="1" ht="63" x14ac:dyDescent="0.25">
      <c r="A24" s="85" t="str" cm="1">
        <f t="array" ref="A24">+_xlfn.IFS(B24=$B$119,$A$119,B24=$B$120,$A$119,B24=$B$121,$A$119,B24=$B$122,$A$119,B24=$B$123,$A$123,B24=$B$124,$A$123,B24=$B$125,$A$125,B24=$B$126,$A$125,B24=$B$127,$A$125,B24=$A$128,$A$128)</f>
        <v>1. Administración de riesgos</v>
      </c>
      <c r="B24" s="85" t="s">
        <v>112</v>
      </c>
      <c r="C24" s="84" t="s">
        <v>113</v>
      </c>
      <c r="D24" s="75" t="s">
        <v>412</v>
      </c>
      <c r="E24" s="76" t="s">
        <v>413</v>
      </c>
      <c r="F24" s="77" t="s">
        <v>69</v>
      </c>
      <c r="G24" s="84"/>
      <c r="H24" s="86"/>
      <c r="I24" s="87"/>
      <c r="J24" s="88"/>
      <c r="K24" s="89"/>
      <c r="L24" s="88"/>
      <c r="M24" s="89"/>
      <c r="N24" s="88"/>
      <c r="O24" s="89"/>
      <c r="P24" s="88"/>
      <c r="Q24" s="88"/>
      <c r="R24" s="88"/>
      <c r="S24" s="90">
        <f t="shared" si="0"/>
        <v>0</v>
      </c>
      <c r="T24" s="84" t="s">
        <v>44</v>
      </c>
      <c r="U24" s="27"/>
    </row>
    <row r="25" spans="1:21" s="26" customFormat="1" ht="31.5" x14ac:dyDescent="0.25">
      <c r="A25" s="85" t="str" cm="1">
        <f t="array" ref="A25">+_xlfn.IFS(B25=$B$119,$A$119,B25=$B$120,$A$119,B25=$B$121,$A$119,B25=$B$122,$A$119,B25=$B$123,$A$123,B25=$B$124,$A$123,B25=$B$125,$A$125,B25=$B$126,$A$125,B25=$B$127,$A$125,B25=$A$128,$A$128)</f>
        <v>1. Administración de riesgos</v>
      </c>
      <c r="B25" s="85" t="s">
        <v>112</v>
      </c>
      <c r="C25" s="84" t="s">
        <v>116</v>
      </c>
      <c r="D25" s="75" t="s">
        <v>414</v>
      </c>
      <c r="E25" s="75" t="s">
        <v>118</v>
      </c>
      <c r="F25" s="83" t="s">
        <v>92</v>
      </c>
      <c r="G25" s="84"/>
      <c r="H25" s="86"/>
      <c r="I25" s="87"/>
      <c r="J25" s="88"/>
      <c r="K25" s="89"/>
      <c r="L25" s="88"/>
      <c r="M25" s="89"/>
      <c r="N25" s="88"/>
      <c r="O25" s="89"/>
      <c r="P25" s="88"/>
      <c r="Q25" s="88"/>
      <c r="R25" s="88"/>
      <c r="S25" s="90">
        <f t="shared" si="0"/>
        <v>0</v>
      </c>
      <c r="T25" s="84" t="s">
        <v>44</v>
      </c>
      <c r="U25" s="27"/>
    </row>
    <row r="26" spans="1:21" s="26" customFormat="1" ht="31.5" x14ac:dyDescent="0.25">
      <c r="A26" s="85" t="str" cm="1">
        <f t="array" ref="A26">+_xlfn.IFS(B26=$B$119,$A$119,B26=$B$120,$A$119,B26=$B$121,$A$119,B26=$B$122,$A$119,B26=$B$123,$A$123,B26=$B$124,$A$123,B26=$B$125,$A$125,B26=$B$126,$A$125,B26=$B$127,$A$125,B26=$A$128,$A$128)</f>
        <v>1. Administración de riesgos</v>
      </c>
      <c r="B26" s="85" t="s">
        <v>112</v>
      </c>
      <c r="C26" s="84" t="s">
        <v>119</v>
      </c>
      <c r="D26" s="75" t="s">
        <v>415</v>
      </c>
      <c r="E26" s="75" t="s">
        <v>121</v>
      </c>
      <c r="F26" s="83" t="s">
        <v>92</v>
      </c>
      <c r="G26" s="84"/>
      <c r="H26" s="86"/>
      <c r="I26" s="87"/>
      <c r="J26" s="88"/>
      <c r="K26" s="89"/>
      <c r="L26" s="88"/>
      <c r="M26" s="89"/>
      <c r="N26" s="88"/>
      <c r="O26" s="89"/>
      <c r="P26" s="88"/>
      <c r="Q26" s="88"/>
      <c r="R26" s="88"/>
      <c r="S26" s="90">
        <f t="shared" si="0"/>
        <v>0</v>
      </c>
      <c r="T26" s="84" t="s">
        <v>44</v>
      </c>
      <c r="U26" s="27"/>
    </row>
    <row r="27" spans="1:21" s="26" customFormat="1" x14ac:dyDescent="0.25">
      <c r="A27" s="85" t="s">
        <v>382</v>
      </c>
      <c r="B27" s="85" t="s">
        <v>112</v>
      </c>
      <c r="C27" s="84" t="s">
        <v>122</v>
      </c>
      <c r="D27" s="75" t="s">
        <v>416</v>
      </c>
      <c r="E27" s="75" t="s">
        <v>124</v>
      </c>
      <c r="F27" s="83" t="s">
        <v>92</v>
      </c>
      <c r="G27" s="84"/>
      <c r="H27" s="86"/>
      <c r="I27" s="87"/>
      <c r="J27" s="88"/>
      <c r="K27" s="89"/>
      <c r="L27" s="88"/>
      <c r="M27" s="89"/>
      <c r="N27" s="88"/>
      <c r="O27" s="89"/>
      <c r="P27" s="88"/>
      <c r="Q27" s="88"/>
      <c r="R27" s="88"/>
      <c r="S27" s="90">
        <f t="shared" si="0"/>
        <v>0</v>
      </c>
      <c r="T27" s="84" t="s">
        <v>44</v>
      </c>
      <c r="U27" s="27"/>
    </row>
    <row r="28" spans="1:21" s="26" customFormat="1" ht="47.25" x14ac:dyDescent="0.25">
      <c r="A28" s="85" t="str" cm="1">
        <f t="array" ref="A28">+_xlfn.IFS(B28=$B$119,$A$119,B28=$B$120,$A$119,B28=$B$121,$A$119,B28=$B$122,$A$119,B28=$B$123,$A$123,B28=$B$124,$A$123,B28=$B$125,$A$125,B28=$B$126,$A$125,B28=$B$127,$A$125,B28=$A$128,$A$128)</f>
        <v>2. Redes y articulación</v>
      </c>
      <c r="B28" s="85" t="s">
        <v>125</v>
      </c>
      <c r="C28" s="84" t="s">
        <v>126</v>
      </c>
      <c r="D28" s="75" t="s">
        <v>127</v>
      </c>
      <c r="E28" s="75" t="s">
        <v>128</v>
      </c>
      <c r="F28" s="77" t="s">
        <v>129</v>
      </c>
      <c r="G28" s="84"/>
      <c r="H28" s="86"/>
      <c r="I28" s="87"/>
      <c r="J28" s="88"/>
      <c r="K28" s="89"/>
      <c r="L28" s="88"/>
      <c r="M28" s="89"/>
      <c r="N28" s="88"/>
      <c r="O28" s="89"/>
      <c r="P28" s="88"/>
      <c r="Q28" s="88"/>
      <c r="R28" s="88"/>
      <c r="S28" s="90">
        <f t="shared" si="0"/>
        <v>0</v>
      </c>
      <c r="T28" s="84" t="s">
        <v>44</v>
      </c>
      <c r="U28" s="27"/>
    </row>
    <row r="29" spans="1:21" s="26" customFormat="1" ht="31.5" x14ac:dyDescent="0.25">
      <c r="A29" s="85" t="str" cm="1">
        <f t="array" ref="A29">+_xlfn.IFS(B29=$B$119,$A$119,B29=$B$120,$A$119,B29=$B$121,$A$119,B29=$B$122,$A$119,B29=$B$123,$A$123,B29=$B$124,$A$123,B29=$B$125,$A$125,B29=$B$126,$A$125,B29=$B$127,$A$125,B29=$A$128,$A$128)</f>
        <v>2. Redes y articulación</v>
      </c>
      <c r="B29" s="85" t="s">
        <v>125</v>
      </c>
      <c r="C29" s="84" t="s">
        <v>132</v>
      </c>
      <c r="D29" s="75" t="s">
        <v>133</v>
      </c>
      <c r="E29" s="75" t="s">
        <v>134</v>
      </c>
      <c r="F29" s="78" t="s">
        <v>129</v>
      </c>
      <c r="G29" s="84"/>
      <c r="H29" s="86"/>
      <c r="I29" s="87"/>
      <c r="J29" s="88"/>
      <c r="K29" s="89"/>
      <c r="L29" s="88"/>
      <c r="M29" s="89"/>
      <c r="N29" s="88"/>
      <c r="O29" s="89"/>
      <c r="P29" s="88"/>
      <c r="Q29" s="88"/>
      <c r="R29" s="88"/>
      <c r="S29" s="90">
        <f t="shared" si="0"/>
        <v>0</v>
      </c>
      <c r="T29" s="84" t="s">
        <v>44</v>
      </c>
      <c r="U29" s="27"/>
    </row>
    <row r="30" spans="1:21" s="26" customFormat="1" ht="47.25" x14ac:dyDescent="0.25">
      <c r="A30" s="85" t="str" cm="1">
        <f t="array" ref="A30">+_xlfn.IFS(B30=$B$119,$A$119,B30=$B$120,$A$119,B30=$B$121,$A$119,B30=$B$122,$A$119,B30=$B$123,$A$123,B30=$B$124,$A$123,B30=$B$125,$A$125,B30=$B$126,$A$125,B30=$B$127,$A$125,B30=$A$128,$A$128)</f>
        <v>2. Redes y articulación</v>
      </c>
      <c r="B30" s="85" t="s">
        <v>135</v>
      </c>
      <c r="C30" s="84" t="s">
        <v>136</v>
      </c>
      <c r="D30" s="75" t="s">
        <v>137</v>
      </c>
      <c r="E30" s="75" t="s">
        <v>138</v>
      </c>
      <c r="F30" s="78" t="s">
        <v>129</v>
      </c>
      <c r="G30" s="84"/>
      <c r="H30" s="86"/>
      <c r="I30" s="87"/>
      <c r="J30" s="88"/>
      <c r="K30" s="89"/>
      <c r="L30" s="88"/>
      <c r="M30" s="89"/>
      <c r="N30" s="88"/>
      <c r="O30" s="89"/>
      <c r="P30" s="88"/>
      <c r="Q30" s="88"/>
      <c r="R30" s="88"/>
      <c r="S30" s="90">
        <f t="shared" si="0"/>
        <v>0</v>
      </c>
      <c r="T30" s="84" t="s">
        <v>44</v>
      </c>
      <c r="U30" s="27"/>
    </row>
    <row r="31" spans="1:21" s="26" customFormat="1" ht="31.5" x14ac:dyDescent="0.25">
      <c r="A31" s="85" t="str" cm="1">
        <f t="array" ref="A31">+_xlfn.IFS(B31=$B$119,$A$119,B31=$B$120,$A$119,B31=$B$121,$A$119,B31=$B$122,$A$119,B31=$B$123,$A$123,B31=$B$124,$A$123,B31=$B$125,$A$125,B31=$B$126,$A$125,B31=$B$127,$A$125,B31=$A$128,$A$128)</f>
        <v>2. Redes y articulación</v>
      </c>
      <c r="B31" s="85" t="s">
        <v>135</v>
      </c>
      <c r="C31" s="84" t="s">
        <v>139</v>
      </c>
      <c r="D31" s="75" t="s">
        <v>140</v>
      </c>
      <c r="E31" s="75" t="s">
        <v>417</v>
      </c>
      <c r="F31" s="78" t="s">
        <v>129</v>
      </c>
      <c r="G31" s="84"/>
      <c r="H31" s="86"/>
      <c r="I31" s="87"/>
      <c r="J31" s="88"/>
      <c r="K31" s="89"/>
      <c r="L31" s="88"/>
      <c r="M31" s="89"/>
      <c r="N31" s="88"/>
      <c r="O31" s="89"/>
      <c r="P31" s="88"/>
      <c r="Q31" s="88"/>
      <c r="R31" s="88"/>
      <c r="S31" s="90">
        <f t="shared" si="0"/>
        <v>0</v>
      </c>
      <c r="T31" s="84" t="s">
        <v>44</v>
      </c>
      <c r="U31" s="27"/>
    </row>
    <row r="32" spans="1:21" s="26" customFormat="1" ht="31.5" x14ac:dyDescent="0.25">
      <c r="A32" s="85" t="str" cm="1">
        <f t="array" ref="A32">+_xlfn.IFS(B32=$B$119,$A$119,B32=$B$120,$A$119,B32=$B$121,$A$119,B32=$B$122,$A$119,B32=$B$123,$A$123,B32=$B$124,$A$123,B32=$B$125,$A$125,B32=$B$126,$A$125,B32=$B$127,$A$125,B32=$A$128,$A$128)</f>
        <v>2. Redes y articulación</v>
      </c>
      <c r="B32" s="85" t="s">
        <v>135</v>
      </c>
      <c r="C32" s="84" t="s">
        <v>142</v>
      </c>
      <c r="D32" s="75" t="s">
        <v>418</v>
      </c>
      <c r="E32" s="75" t="s">
        <v>143</v>
      </c>
      <c r="F32" s="78" t="s">
        <v>129</v>
      </c>
      <c r="G32" s="84"/>
      <c r="H32" s="86"/>
      <c r="I32" s="87"/>
      <c r="J32" s="88"/>
      <c r="K32" s="89"/>
      <c r="L32" s="88"/>
      <c r="M32" s="89"/>
      <c r="N32" s="88"/>
      <c r="O32" s="89"/>
      <c r="P32" s="88"/>
      <c r="Q32" s="88"/>
      <c r="R32" s="88"/>
      <c r="S32" s="90">
        <f t="shared" si="0"/>
        <v>0</v>
      </c>
      <c r="T32" s="84" t="s">
        <v>44</v>
      </c>
      <c r="U32" s="27"/>
    </row>
    <row r="33" spans="1:21" s="26" customFormat="1" ht="31.5" x14ac:dyDescent="0.25">
      <c r="A33" s="85" t="str" cm="1">
        <f t="array" ref="A33">+_xlfn.IFS(B33=$B$119,$A$119,B33=$B$120,$A$119,B33=$B$121,$A$119,B33=$B$122,$A$119,B33=$B$123,$A$123,B33=$B$124,$A$123,B33=$B$125,$A$125,B33=$B$126,$A$125,B33=$B$127,$A$125,B33=$A$128,$A$128)</f>
        <v>2. Redes y articulación</v>
      </c>
      <c r="B33" s="85" t="s">
        <v>135</v>
      </c>
      <c r="C33" s="84" t="s">
        <v>144</v>
      </c>
      <c r="D33" s="75" t="s">
        <v>145</v>
      </c>
      <c r="E33" s="75" t="s">
        <v>146</v>
      </c>
      <c r="F33" s="77" t="s">
        <v>147</v>
      </c>
      <c r="G33" s="84"/>
      <c r="H33" s="86"/>
      <c r="I33" s="87"/>
      <c r="J33" s="88"/>
      <c r="K33" s="89"/>
      <c r="L33" s="88"/>
      <c r="M33" s="89"/>
      <c r="N33" s="88"/>
      <c r="O33" s="89"/>
      <c r="P33" s="88"/>
      <c r="Q33" s="88"/>
      <c r="R33" s="88"/>
      <c r="S33" s="90">
        <f t="shared" si="0"/>
        <v>0</v>
      </c>
      <c r="T33" s="84" t="s">
        <v>44</v>
      </c>
      <c r="U33" s="27"/>
    </row>
    <row r="34" spans="1:21" s="26" customFormat="1" x14ac:dyDescent="0.25">
      <c r="A34" s="85" t="str" cm="1">
        <f t="array" ref="A34">+_xlfn.IFS(B34=$B$119,$A$119,B34=$B$120,$A$119,B34=$B$121,$A$119,B34=$B$122,$A$119,B34=$B$123,$A$123,B34=$B$124,$A$123,B34=$B$125,$A$125,B34=$B$126,$A$125,B34=$B$127,$A$125,B34=$A$128,$A$128)</f>
        <v>2. Redes y articulación</v>
      </c>
      <c r="B34" s="85" t="s">
        <v>135</v>
      </c>
      <c r="C34" s="84" t="s">
        <v>148</v>
      </c>
      <c r="D34" s="75" t="s">
        <v>419</v>
      </c>
      <c r="E34" s="75" t="s">
        <v>150</v>
      </c>
      <c r="F34" s="83" t="s">
        <v>151</v>
      </c>
      <c r="G34" s="84"/>
      <c r="H34" s="86"/>
      <c r="I34" s="87"/>
      <c r="J34" s="88"/>
      <c r="K34" s="89"/>
      <c r="L34" s="88"/>
      <c r="M34" s="89"/>
      <c r="N34" s="88"/>
      <c r="O34" s="89"/>
      <c r="P34" s="88"/>
      <c r="Q34" s="88"/>
      <c r="R34" s="88"/>
      <c r="S34" s="90">
        <f t="shared" si="0"/>
        <v>0</v>
      </c>
      <c r="T34" s="84" t="s">
        <v>44</v>
      </c>
      <c r="U34" s="27"/>
    </row>
    <row r="35" spans="1:21" s="26" customFormat="1" ht="31.5" x14ac:dyDescent="0.25">
      <c r="A35" s="85" t="str" cm="1">
        <f t="array" ref="A35">+_xlfn.IFS(B35=$B$119,$A$119,B35=$B$120,$A$119,B35=$B$121,$A$119,B35=$B$122,$A$119,B35=$B$123,$A$123,B35=$B$124,$A$123,B35=$B$125,$A$125,B35=$B$126,$A$125,B35=$B$127,$A$125,B35=$A$128,$A$128)</f>
        <v>3. Modelo de Estado Abierto</v>
      </c>
      <c r="B35" s="85" t="s">
        <v>152</v>
      </c>
      <c r="C35" s="84" t="s">
        <v>153</v>
      </c>
      <c r="D35" s="75" t="s">
        <v>420</v>
      </c>
      <c r="E35" s="75" t="s">
        <v>155</v>
      </c>
      <c r="F35" s="77" t="s">
        <v>156</v>
      </c>
      <c r="G35" s="79"/>
      <c r="H35" s="86"/>
      <c r="I35" s="87"/>
      <c r="J35" s="88"/>
      <c r="K35" s="89"/>
      <c r="L35" s="88"/>
      <c r="M35" s="89"/>
      <c r="N35" s="88"/>
      <c r="O35" s="89"/>
      <c r="P35" s="88"/>
      <c r="Q35" s="88"/>
      <c r="R35" s="88"/>
      <c r="S35" s="90">
        <f t="shared" si="0"/>
        <v>0</v>
      </c>
      <c r="T35" s="84" t="s">
        <v>44</v>
      </c>
      <c r="U35" s="27"/>
    </row>
    <row r="36" spans="1:21" s="26" customFormat="1" x14ac:dyDescent="0.25">
      <c r="A36" s="85" t="str" cm="1">
        <f t="array" ref="A36">+_xlfn.IFS(B36=$B$119,$A$119,B36=$B$120,$A$119,B36=$B$121,$A$119,B36=$B$122,$A$119,B36=$B$123,$A$123,B36=$B$124,$A$123,B36=$B$125,$A$125,B36=$B$126,$A$125,B36=$B$127,$A$125,B36=$A$128,$A$128)</f>
        <v>3. Modelo de Estado Abierto</v>
      </c>
      <c r="B36" s="85" t="s">
        <v>152</v>
      </c>
      <c r="C36" s="84" t="s">
        <v>181</v>
      </c>
      <c r="D36" s="75" t="s">
        <v>421</v>
      </c>
      <c r="E36" s="75" t="s">
        <v>183</v>
      </c>
      <c r="F36" s="83" t="s">
        <v>73</v>
      </c>
      <c r="G36" s="84"/>
      <c r="H36" s="86"/>
      <c r="I36" s="87"/>
      <c r="J36" s="88"/>
      <c r="K36" s="89"/>
      <c r="L36" s="88"/>
      <c r="M36" s="89"/>
      <c r="N36" s="88"/>
      <c r="O36" s="89"/>
      <c r="P36" s="88"/>
      <c r="Q36" s="88"/>
      <c r="R36" s="88"/>
      <c r="S36" s="90">
        <f t="shared" si="0"/>
        <v>0</v>
      </c>
      <c r="T36" s="84" t="s">
        <v>44</v>
      </c>
      <c r="U36" s="27"/>
    </row>
    <row r="37" spans="1:21" s="26" customFormat="1" x14ac:dyDescent="0.25">
      <c r="A37" s="85" t="str" cm="1">
        <f t="array" ref="A37">+_xlfn.IFS(B37=$B$119,$A$119,B37=$B$120,$A$119,B37=$B$121,$A$119,B37=$B$122,$A$119,B37=$B$123,$A$123,B37=$B$124,$A$123,B37=$B$125,$A$125,B37=$B$126,$A$125,B37=$B$127,$A$125,B37=$A$128,$A$128)</f>
        <v>3. Modelo de Estado Abierto</v>
      </c>
      <c r="B37" s="85" t="s">
        <v>152</v>
      </c>
      <c r="C37" s="84" t="s">
        <v>184</v>
      </c>
      <c r="D37" s="75" t="s">
        <v>185</v>
      </c>
      <c r="E37" s="75" t="s">
        <v>186</v>
      </c>
      <c r="F37" s="83" t="s">
        <v>73</v>
      </c>
      <c r="G37" s="84"/>
      <c r="H37" s="86"/>
      <c r="I37" s="87"/>
      <c r="J37" s="88"/>
      <c r="K37" s="89"/>
      <c r="L37" s="88"/>
      <c r="M37" s="89"/>
      <c r="N37" s="88"/>
      <c r="O37" s="89"/>
      <c r="P37" s="88"/>
      <c r="Q37" s="88"/>
      <c r="R37" s="88"/>
      <c r="S37" s="90">
        <f t="shared" si="0"/>
        <v>0</v>
      </c>
      <c r="T37" s="84" t="s">
        <v>44</v>
      </c>
      <c r="U37" s="27"/>
    </row>
    <row r="38" spans="1:21" s="26" customFormat="1" ht="31.5" x14ac:dyDescent="0.25">
      <c r="A38" s="85" t="str" cm="1">
        <f t="array" ref="A38">+_xlfn.IFS(B38=$B$119,$A$119,B38=$B$120,$A$119,B38=$B$121,$A$119,B38=$B$122,$A$119,B38=$B$123,$A$123,B38=$B$124,$A$123,B38=$B$125,$A$125,B38=$B$126,$A$125,B38=$B$127,$A$125,B38=$A$128,$A$128)</f>
        <v>3. Modelo de Estado Abierto</v>
      </c>
      <c r="B38" s="85" t="s">
        <v>152</v>
      </c>
      <c r="C38" s="84" t="s">
        <v>187</v>
      </c>
      <c r="D38" s="75" t="s">
        <v>422</v>
      </c>
      <c r="E38" s="75" t="s">
        <v>189</v>
      </c>
      <c r="F38" s="83" t="s">
        <v>190</v>
      </c>
      <c r="G38" s="84"/>
      <c r="H38" s="86"/>
      <c r="I38" s="87"/>
      <c r="J38" s="88"/>
      <c r="K38" s="89"/>
      <c r="L38" s="88"/>
      <c r="M38" s="89"/>
      <c r="N38" s="88"/>
      <c r="O38" s="89"/>
      <c r="P38" s="88"/>
      <c r="Q38" s="88"/>
      <c r="R38" s="88"/>
      <c r="S38" s="90">
        <f t="shared" si="0"/>
        <v>0</v>
      </c>
      <c r="T38" s="84" t="s">
        <v>44</v>
      </c>
      <c r="U38" s="27"/>
    </row>
    <row r="39" spans="1:21" s="26" customFormat="1" ht="31.5" x14ac:dyDescent="0.25">
      <c r="A39" s="85" t="str" cm="1">
        <f t="array" ref="A39">+_xlfn.IFS(B39=$B$119,$A$119,B39=$B$120,$A$119,B39=$B$121,$A$119,B39=$B$122,$A$119,B39=$B$123,$A$123,B39=$B$124,$A$123,B39=$B$125,$A$125,B39=$B$126,$A$125,B39=$B$127,$A$125,B39=$A$128,$A$128)</f>
        <v>3. Modelo de Estado Abierto</v>
      </c>
      <c r="B39" s="85" t="s">
        <v>152</v>
      </c>
      <c r="C39" s="84" t="s">
        <v>191</v>
      </c>
      <c r="D39" s="75" t="s">
        <v>192</v>
      </c>
      <c r="E39" s="75" t="s">
        <v>193</v>
      </c>
      <c r="F39" s="83" t="s">
        <v>163</v>
      </c>
      <c r="G39" s="84"/>
      <c r="H39" s="86"/>
      <c r="I39" s="87"/>
      <c r="J39" s="88"/>
      <c r="K39" s="89"/>
      <c r="L39" s="88"/>
      <c r="M39" s="89"/>
      <c r="N39" s="88"/>
      <c r="O39" s="89"/>
      <c r="P39" s="88"/>
      <c r="Q39" s="88"/>
      <c r="R39" s="88"/>
      <c r="S39" s="90">
        <f t="shared" si="0"/>
        <v>0</v>
      </c>
      <c r="T39" s="84" t="s">
        <v>44</v>
      </c>
      <c r="U39" s="27"/>
    </row>
    <row r="40" spans="1:21" s="26" customFormat="1" ht="63" x14ac:dyDescent="0.25">
      <c r="A40" s="85" t="str" cm="1">
        <f t="array" ref="A40">+_xlfn.IFS(B40=$B$119,$A$119,B40=$B$120,$A$119,B40=$B$121,$A$119,B40=$B$122,$A$119,B40=$B$123,$A$123,B40=$B$124,$A$123,B40=$B$125,$A$125,B40=$B$126,$A$125,B40=$B$127,$A$125,B40=$A$128,$A$128)</f>
        <v>3. Modelo de Estado Abierto</v>
      </c>
      <c r="B40" s="85" t="s">
        <v>152</v>
      </c>
      <c r="C40" s="84" t="s">
        <v>194</v>
      </c>
      <c r="D40" s="75" t="s">
        <v>423</v>
      </c>
      <c r="E40" s="75" t="s">
        <v>424</v>
      </c>
      <c r="F40" s="83" t="s">
        <v>197</v>
      </c>
      <c r="G40" s="84"/>
      <c r="H40" s="86"/>
      <c r="I40" s="87"/>
      <c r="J40" s="88"/>
      <c r="K40" s="89"/>
      <c r="L40" s="88"/>
      <c r="M40" s="89"/>
      <c r="N40" s="88"/>
      <c r="O40" s="89"/>
      <c r="P40" s="88"/>
      <c r="Q40" s="88"/>
      <c r="R40" s="88"/>
      <c r="S40" s="90">
        <f t="shared" si="0"/>
        <v>0</v>
      </c>
      <c r="T40" s="84" t="s">
        <v>44</v>
      </c>
      <c r="U40" s="27"/>
    </row>
    <row r="41" spans="1:21" s="26" customFormat="1" ht="78.75" x14ac:dyDescent="0.25">
      <c r="A41" s="85" t="str" cm="1">
        <f t="array" ref="A41">+_xlfn.IFS(B41=$B$119,$A$119,B41=$B$120,$A$119,B41=$B$121,$A$119,B41=$B$122,$A$119,B41=$B$123,$A$123,B41=$B$124,$A$123,B41=$B$125,$A$125,B41=$B$126,$A$125,B41=$B$127,$A$125,B41=$A$128,$A$128)</f>
        <v>3. Modelo de Estado Abierto</v>
      </c>
      <c r="B41" s="85" t="s">
        <v>152</v>
      </c>
      <c r="C41" s="84" t="s">
        <v>198</v>
      </c>
      <c r="D41" s="75" t="s">
        <v>199</v>
      </c>
      <c r="E41" s="75" t="s">
        <v>425</v>
      </c>
      <c r="F41" s="83" t="s">
        <v>201</v>
      </c>
      <c r="G41" s="84"/>
      <c r="H41" s="86"/>
      <c r="I41" s="87"/>
      <c r="J41" s="88"/>
      <c r="K41" s="89"/>
      <c r="L41" s="88"/>
      <c r="M41" s="89"/>
      <c r="N41" s="88"/>
      <c r="O41" s="89"/>
      <c r="P41" s="88"/>
      <c r="Q41" s="88"/>
      <c r="R41" s="88"/>
      <c r="S41" s="90">
        <f t="shared" si="0"/>
        <v>0</v>
      </c>
      <c r="T41" s="84" t="s">
        <v>44</v>
      </c>
      <c r="U41" s="27"/>
    </row>
    <row r="42" spans="1:21" s="26" customFormat="1" ht="47.25" x14ac:dyDescent="0.25">
      <c r="A42" s="85" t="str" cm="1">
        <f t="array" ref="A42">+_xlfn.IFS(B42=$B$119,$A$119,B42=$B$120,$A$119,B42=$B$121,$A$119,B42=$B$122,$A$119,B42=$B$123,$A$123,B42=$B$124,$A$123,B42=$B$125,$A$125,B42=$B$126,$A$125,B42=$B$127,$A$125,B42=$A$128,$A$128)</f>
        <v>3. Modelo de Estado Abierto</v>
      </c>
      <c r="B42" s="85" t="s">
        <v>152</v>
      </c>
      <c r="C42" s="84" t="s">
        <v>202</v>
      </c>
      <c r="D42" s="75" t="s">
        <v>426</v>
      </c>
      <c r="E42" s="75" t="s">
        <v>204</v>
      </c>
      <c r="F42" s="83" t="s">
        <v>163</v>
      </c>
      <c r="G42" s="84"/>
      <c r="H42" s="86"/>
      <c r="I42" s="87"/>
      <c r="J42" s="88"/>
      <c r="K42" s="89"/>
      <c r="L42" s="88"/>
      <c r="M42" s="89"/>
      <c r="N42" s="88"/>
      <c r="O42" s="89"/>
      <c r="P42" s="88"/>
      <c r="Q42" s="88"/>
      <c r="R42" s="88"/>
      <c r="S42" s="90">
        <f t="shared" si="0"/>
        <v>0</v>
      </c>
      <c r="T42" s="84" t="s">
        <v>44</v>
      </c>
      <c r="U42" s="27"/>
    </row>
    <row r="43" spans="1:21" s="26" customFormat="1" ht="47.25" x14ac:dyDescent="0.25">
      <c r="A43" s="85" t="str" cm="1">
        <f t="array" ref="A43">+_xlfn.IFS(B43=$B$119,$A$119,B43=$B$120,$A$119,B43=$B$121,$A$119,B43=$B$122,$A$119,B43=$B$123,$A$123,B43=$B$124,$A$123,B43=$B$125,$A$125,B43=$B$126,$A$125,B43=$B$127,$A$125,B43=$A$128,$A$128)</f>
        <v>3. Modelo de Estado Abierto</v>
      </c>
      <c r="B43" s="85" t="s">
        <v>152</v>
      </c>
      <c r="C43" s="84" t="s">
        <v>205</v>
      </c>
      <c r="D43" s="75" t="s">
        <v>427</v>
      </c>
      <c r="E43" s="75" t="s">
        <v>207</v>
      </c>
      <c r="F43" s="83" t="s">
        <v>163</v>
      </c>
      <c r="G43" s="84"/>
      <c r="H43" s="86"/>
      <c r="I43" s="87"/>
      <c r="J43" s="88"/>
      <c r="K43" s="89"/>
      <c r="L43" s="88"/>
      <c r="M43" s="89"/>
      <c r="N43" s="88"/>
      <c r="O43" s="89"/>
      <c r="P43" s="88"/>
      <c r="Q43" s="88"/>
      <c r="R43" s="88"/>
      <c r="S43" s="90">
        <f t="shared" ref="S43:S74" si="1">((K43+M43+O43)/3)</f>
        <v>0</v>
      </c>
      <c r="T43" s="84" t="s">
        <v>44</v>
      </c>
      <c r="U43" s="27"/>
    </row>
    <row r="44" spans="1:21" s="26" customFormat="1" ht="31.5" x14ac:dyDescent="0.25">
      <c r="A44" s="85" t="str" cm="1">
        <f t="array" ref="A44">+_xlfn.IFS(B44=$B$119,$A$119,B44=$B$120,$A$119,B44=$B$121,$A$119,B44=$B$122,$A$119,B44=$B$123,$A$123,B44=$B$124,$A$123,B44=$B$125,$A$125,B44=$B$126,$A$125,B44=$B$127,$A$125,B44=$A$128,$A$128)</f>
        <v>3. Modelo de Estado Abierto</v>
      </c>
      <c r="B44" s="85" t="s">
        <v>152</v>
      </c>
      <c r="C44" s="84" t="s">
        <v>208</v>
      </c>
      <c r="D44" s="75" t="s">
        <v>428</v>
      </c>
      <c r="E44" s="75" t="s">
        <v>210</v>
      </c>
      <c r="F44" s="83" t="s">
        <v>163</v>
      </c>
      <c r="G44" s="84"/>
      <c r="H44" s="86"/>
      <c r="I44" s="87"/>
      <c r="J44" s="88"/>
      <c r="K44" s="89"/>
      <c r="L44" s="88"/>
      <c r="M44" s="89"/>
      <c r="N44" s="88"/>
      <c r="O44" s="89"/>
      <c r="P44" s="88"/>
      <c r="Q44" s="88"/>
      <c r="R44" s="88"/>
      <c r="S44" s="90">
        <f t="shared" si="1"/>
        <v>0</v>
      </c>
      <c r="T44" s="84" t="s">
        <v>44</v>
      </c>
      <c r="U44" s="27"/>
    </row>
    <row r="45" spans="1:21" s="26" customFormat="1" ht="47.25" x14ac:dyDescent="0.25">
      <c r="A45" s="85" t="str" cm="1">
        <f t="array" ref="A45">+_xlfn.IFS(B45=$B$119,$A$119,B45=$B$120,$A$119,B45=$B$121,$A$119,B45=$B$122,$A$119,B45=$B$123,$A$123,B45=$B$124,$A$123,B45=$B$125,$A$125,B45=$B$126,$A$125,B45=$B$127,$A$125,B45=$A$128,$A$128)</f>
        <v>3. Modelo de Estado Abierto</v>
      </c>
      <c r="B45" s="85" t="s">
        <v>152</v>
      </c>
      <c r="C45" s="84" t="s">
        <v>211</v>
      </c>
      <c r="D45" s="75" t="s">
        <v>429</v>
      </c>
      <c r="E45" s="75" t="s">
        <v>213</v>
      </c>
      <c r="F45" s="83" t="s">
        <v>197</v>
      </c>
      <c r="G45" s="84"/>
      <c r="H45" s="86"/>
      <c r="I45" s="87"/>
      <c r="J45" s="88"/>
      <c r="K45" s="89"/>
      <c r="L45" s="88"/>
      <c r="M45" s="89"/>
      <c r="N45" s="88"/>
      <c r="O45" s="89"/>
      <c r="P45" s="88"/>
      <c r="Q45" s="88"/>
      <c r="R45" s="88"/>
      <c r="S45" s="90">
        <f t="shared" si="1"/>
        <v>0</v>
      </c>
      <c r="T45" s="84" t="s">
        <v>44</v>
      </c>
      <c r="U45" s="27"/>
    </row>
    <row r="46" spans="1:21" s="26" customFormat="1" ht="31.5" x14ac:dyDescent="0.25">
      <c r="A46" s="85" t="str" cm="1">
        <f t="array" ref="A46">+_xlfn.IFS(B46=$B$119,$A$119,B46=$B$120,$A$119,B46=$B$121,$A$119,B46=$B$122,$A$119,B46=$B$123,$A$123,B46=$B$124,$A$123,B46=$B$125,$A$125,B46=$B$126,$A$125,B46=$B$127,$A$125,B46=$A$128,$A$128)</f>
        <v>3. Modelo de Estado Abierto</v>
      </c>
      <c r="B46" s="85" t="s">
        <v>152</v>
      </c>
      <c r="C46" s="84" t="s">
        <v>157</v>
      </c>
      <c r="D46" s="75" t="s">
        <v>430</v>
      </c>
      <c r="E46" s="75" t="s">
        <v>159</v>
      </c>
      <c r="F46" s="80" t="s">
        <v>156</v>
      </c>
      <c r="G46" s="81"/>
      <c r="H46" s="86"/>
      <c r="I46" s="87"/>
      <c r="J46" s="88"/>
      <c r="K46" s="89"/>
      <c r="L46" s="88"/>
      <c r="M46" s="89"/>
      <c r="N46" s="88"/>
      <c r="O46" s="89"/>
      <c r="P46" s="88"/>
      <c r="Q46" s="88"/>
      <c r="R46" s="88"/>
      <c r="S46" s="90">
        <f t="shared" si="1"/>
        <v>0</v>
      </c>
      <c r="T46" s="84" t="s">
        <v>44</v>
      </c>
      <c r="U46" s="27"/>
    </row>
    <row r="47" spans="1:21" s="26" customFormat="1" ht="31.5" x14ac:dyDescent="0.25">
      <c r="A47" s="85" t="str" cm="1">
        <f t="array" ref="A47">+_xlfn.IFS(B47=$B$119,$A$119,B47=$B$120,$A$119,B47=$B$121,$A$119,B47=$B$122,$A$119,B47=$B$123,$A$123,B47=$B$124,$A$123,B47=$B$125,$A$125,B47=$B$126,$A$125,B47=$B$127,$A$125,B47=$A$128,$A$128)</f>
        <v>3. Modelo de Estado Abierto</v>
      </c>
      <c r="B47" s="85" t="s">
        <v>152</v>
      </c>
      <c r="C47" s="84" t="s">
        <v>214</v>
      </c>
      <c r="D47" s="75" t="s">
        <v>431</v>
      </c>
      <c r="E47" s="75" t="s">
        <v>216</v>
      </c>
      <c r="F47" s="83" t="s">
        <v>163</v>
      </c>
      <c r="G47" s="84"/>
      <c r="H47" s="86"/>
      <c r="I47" s="87"/>
      <c r="J47" s="88"/>
      <c r="K47" s="89"/>
      <c r="L47" s="88"/>
      <c r="M47" s="89"/>
      <c r="N47" s="88"/>
      <c r="O47" s="89"/>
      <c r="P47" s="88"/>
      <c r="Q47" s="88"/>
      <c r="R47" s="88"/>
      <c r="S47" s="90">
        <f t="shared" si="1"/>
        <v>0</v>
      </c>
      <c r="T47" s="84" t="s">
        <v>44</v>
      </c>
      <c r="U47" s="27"/>
    </row>
    <row r="48" spans="1:21" s="26" customFormat="1" ht="78.75" x14ac:dyDescent="0.25">
      <c r="A48" s="85" t="str" cm="1">
        <f t="array" ref="A48">+_xlfn.IFS(B48=$B$119,$A$119,B48=$B$120,$A$119,B48=$B$121,$A$119,B48=$B$122,$A$119,B48=$B$123,$A$123,B48=$B$124,$A$123,B48=$B$125,$A$125,B48=$B$126,$A$125,B48=$B$127,$A$125,B48=$A$128,$A$128)</f>
        <v>3. Modelo de Estado Abierto</v>
      </c>
      <c r="B48" s="85" t="s">
        <v>152</v>
      </c>
      <c r="C48" s="84" t="s">
        <v>217</v>
      </c>
      <c r="D48" s="75" t="s">
        <v>218</v>
      </c>
      <c r="E48" s="75" t="s">
        <v>219</v>
      </c>
      <c r="F48" s="83" t="s">
        <v>151</v>
      </c>
      <c r="G48" s="84"/>
      <c r="H48" s="86"/>
      <c r="I48" s="87"/>
      <c r="J48" s="88"/>
      <c r="K48" s="89"/>
      <c r="L48" s="88"/>
      <c r="M48" s="89"/>
      <c r="N48" s="88"/>
      <c r="O48" s="89"/>
      <c r="P48" s="88"/>
      <c r="Q48" s="88"/>
      <c r="R48" s="88"/>
      <c r="S48" s="90">
        <f t="shared" si="1"/>
        <v>0</v>
      </c>
      <c r="T48" s="84" t="s">
        <v>44</v>
      </c>
      <c r="U48" s="27"/>
    </row>
    <row r="49" spans="1:21" s="26" customFormat="1" ht="31.5" x14ac:dyDescent="0.25">
      <c r="A49" s="85" t="str" cm="1">
        <f t="array" ref="A49">+_xlfn.IFS(B49=$B$119,$A$119,B49=$B$120,$A$119,B49=$B$121,$A$119,B49=$B$122,$A$119,B49=$B$123,$A$123,B49=$B$124,$A$123,B49=$B$125,$A$125,B49=$B$126,$A$125,B49=$B$127,$A$125,B49=$A$128,$A$128)</f>
        <v>3. Modelo de Estado Abierto</v>
      </c>
      <c r="B49" s="85" t="s">
        <v>152</v>
      </c>
      <c r="C49" s="84" t="s">
        <v>220</v>
      </c>
      <c r="D49" s="75" t="s">
        <v>221</v>
      </c>
      <c r="E49" s="75" t="s">
        <v>222</v>
      </c>
      <c r="F49" s="83" t="s">
        <v>201</v>
      </c>
      <c r="G49" s="84"/>
      <c r="H49" s="86"/>
      <c r="I49" s="87"/>
      <c r="J49" s="88"/>
      <c r="K49" s="89"/>
      <c r="L49" s="88"/>
      <c r="M49" s="89"/>
      <c r="N49" s="88"/>
      <c r="O49" s="89"/>
      <c r="P49" s="88"/>
      <c r="Q49" s="88"/>
      <c r="R49" s="88"/>
      <c r="S49" s="90">
        <f t="shared" si="1"/>
        <v>0</v>
      </c>
      <c r="T49" s="84" t="s">
        <v>44</v>
      </c>
      <c r="U49" s="27"/>
    </row>
    <row r="50" spans="1:21" s="26" customFormat="1" ht="31.5" x14ac:dyDescent="0.25">
      <c r="A50" s="85" t="str" cm="1">
        <f t="array" ref="A50">+_xlfn.IFS(B50=$B$119,$A$119,B50=$B$120,$A$119,B50=$B$121,$A$119,B50=$B$122,$A$119,B50=$B$123,$A$123,B50=$B$124,$A$123,B50=$B$125,$A$125,B50=$B$126,$A$125,B50=$B$127,$A$125,B50=$A$128,$A$128)</f>
        <v>3. Modelo de Estado Abierto</v>
      </c>
      <c r="B50" s="85" t="s">
        <v>152</v>
      </c>
      <c r="C50" s="84" t="s">
        <v>223</v>
      </c>
      <c r="D50" s="75" t="s">
        <v>432</v>
      </c>
      <c r="E50" s="75" t="s">
        <v>433</v>
      </c>
      <c r="F50" s="83" t="s">
        <v>201</v>
      </c>
      <c r="G50" s="84"/>
      <c r="H50" s="86"/>
      <c r="I50" s="87"/>
      <c r="J50" s="88"/>
      <c r="K50" s="89"/>
      <c r="L50" s="88"/>
      <c r="M50" s="89"/>
      <c r="N50" s="88"/>
      <c r="O50" s="89"/>
      <c r="P50" s="88"/>
      <c r="Q50" s="88"/>
      <c r="R50" s="88"/>
      <c r="S50" s="90">
        <f t="shared" si="1"/>
        <v>0</v>
      </c>
      <c r="T50" s="84" t="s">
        <v>44</v>
      </c>
      <c r="U50" s="27"/>
    </row>
    <row r="51" spans="1:21" s="26" customFormat="1" ht="47.25" x14ac:dyDescent="0.25">
      <c r="A51" s="85" t="str" cm="1">
        <f t="array" ref="A51">+_xlfn.IFS(B51=$B$119,$A$119,B51=$B$120,$A$119,B51=$B$121,$A$119,B51=$B$122,$A$119,B51=$B$123,$A$123,B51=$B$124,$A$123,B51=$B$125,$A$125,B51=$B$126,$A$125,B51=$B$127,$A$125,B51=$A$128,$A$128)</f>
        <v>3. Modelo de Estado Abierto</v>
      </c>
      <c r="B51" s="85" t="s">
        <v>152</v>
      </c>
      <c r="C51" s="84" t="s">
        <v>226</v>
      </c>
      <c r="D51" s="75" t="s">
        <v>434</v>
      </c>
      <c r="E51" s="75" t="s">
        <v>225</v>
      </c>
      <c r="F51" s="83" t="s">
        <v>197</v>
      </c>
      <c r="G51" s="84"/>
      <c r="H51" s="86"/>
      <c r="I51" s="87"/>
      <c r="J51" s="88"/>
      <c r="K51" s="89"/>
      <c r="L51" s="88"/>
      <c r="M51" s="89"/>
      <c r="N51" s="88"/>
      <c r="O51" s="89"/>
      <c r="P51" s="88"/>
      <c r="Q51" s="88"/>
      <c r="R51" s="88"/>
      <c r="S51" s="90">
        <f t="shared" si="1"/>
        <v>0</v>
      </c>
      <c r="T51" s="84" t="s">
        <v>44</v>
      </c>
      <c r="U51" s="27"/>
    </row>
    <row r="52" spans="1:21" s="26" customFormat="1" ht="47.25" x14ac:dyDescent="0.25">
      <c r="A52" s="85" t="str" cm="1">
        <f t="array" ref="A52">+_xlfn.IFS(B52=$B$119,$A$119,B52=$B$120,$A$119,B52=$B$121,$A$119,B52=$B$122,$A$119,B52=$B$123,$A$123,B52=$B$124,$A$123,B52=$B$125,$A$125,B52=$B$126,$A$125,B52=$B$127,$A$125,B52=$A$128,$A$128)</f>
        <v>3. Modelo de Estado Abierto</v>
      </c>
      <c r="B52" s="85" t="s">
        <v>152</v>
      </c>
      <c r="C52" s="84" t="s">
        <v>229</v>
      </c>
      <c r="D52" s="75" t="s">
        <v>227</v>
      </c>
      <c r="E52" s="75" t="s">
        <v>435</v>
      </c>
      <c r="F52" s="83" t="s">
        <v>197</v>
      </c>
      <c r="G52" s="84"/>
      <c r="H52" s="86"/>
      <c r="I52" s="87"/>
      <c r="J52" s="88"/>
      <c r="K52" s="89"/>
      <c r="L52" s="88"/>
      <c r="M52" s="89"/>
      <c r="N52" s="88"/>
      <c r="O52" s="89"/>
      <c r="P52" s="88"/>
      <c r="Q52" s="88"/>
      <c r="R52" s="88"/>
      <c r="S52" s="90">
        <f t="shared" si="1"/>
        <v>0</v>
      </c>
      <c r="T52" s="84" t="s">
        <v>44</v>
      </c>
      <c r="U52" s="27"/>
    </row>
    <row r="53" spans="1:21" s="26" customFormat="1" x14ac:dyDescent="0.25">
      <c r="A53" s="85" t="str" cm="1">
        <f t="array" ref="A53">+_xlfn.IFS(B53=$B$119,$A$119,B53=$B$120,$A$119,B53=$B$121,$A$119,B53=$B$122,$A$119,B53=$B$123,$A$123,B53=$B$124,$A$123,B53=$B$125,$A$125,B53=$B$126,$A$125,B53=$B$127,$A$125,B53=$A$128,$A$128)</f>
        <v>3. Modelo de Estado Abierto</v>
      </c>
      <c r="B53" s="85" t="s">
        <v>152</v>
      </c>
      <c r="C53" s="84" t="s">
        <v>233</v>
      </c>
      <c r="D53" s="75" t="s">
        <v>230</v>
      </c>
      <c r="E53" s="75" t="s">
        <v>231</v>
      </c>
      <c r="F53" s="83" t="s">
        <v>232</v>
      </c>
      <c r="G53" s="84"/>
      <c r="H53" s="86"/>
      <c r="I53" s="87"/>
      <c r="J53" s="88"/>
      <c r="K53" s="89"/>
      <c r="L53" s="88"/>
      <c r="M53" s="89"/>
      <c r="N53" s="88"/>
      <c r="O53" s="89"/>
      <c r="P53" s="88"/>
      <c r="Q53" s="88"/>
      <c r="R53" s="88"/>
      <c r="S53" s="90">
        <f t="shared" si="1"/>
        <v>0</v>
      </c>
      <c r="T53" s="84" t="s">
        <v>44</v>
      </c>
      <c r="U53" s="27"/>
    </row>
    <row r="54" spans="1:21" s="26" customFormat="1" ht="47.25" x14ac:dyDescent="0.25">
      <c r="A54" s="85" t="str" cm="1">
        <f t="array" ref="A54">+_xlfn.IFS(B54=$B$119,$A$119,B54=$B$120,$A$119,B54=$B$121,$A$119,B54=$B$122,$A$119,B54=$B$123,$A$123,B54=$B$124,$A$123,B54=$B$125,$A$125,B54=$B$126,$A$125,B54=$B$127,$A$125,B54=$A$128,$A$128)</f>
        <v>3. Modelo de Estado Abierto</v>
      </c>
      <c r="B54" s="85" t="s">
        <v>152</v>
      </c>
      <c r="C54" s="84" t="s">
        <v>237</v>
      </c>
      <c r="D54" s="75" t="s">
        <v>436</v>
      </c>
      <c r="E54" s="75" t="s">
        <v>235</v>
      </c>
      <c r="F54" s="83" t="s">
        <v>236</v>
      </c>
      <c r="G54" s="84"/>
      <c r="H54" s="86"/>
      <c r="I54" s="87"/>
      <c r="J54" s="88"/>
      <c r="K54" s="89"/>
      <c r="L54" s="88"/>
      <c r="M54" s="89"/>
      <c r="N54" s="88"/>
      <c r="O54" s="89"/>
      <c r="P54" s="88"/>
      <c r="Q54" s="88"/>
      <c r="R54" s="88"/>
      <c r="S54" s="90">
        <f t="shared" si="1"/>
        <v>0</v>
      </c>
      <c r="T54" s="84" t="s">
        <v>44</v>
      </c>
      <c r="U54" s="27"/>
    </row>
    <row r="55" spans="1:21" s="26" customFormat="1" ht="47.25" x14ac:dyDescent="0.25">
      <c r="A55" s="85" t="str" cm="1">
        <f t="array" ref="A55">+_xlfn.IFS(B55=$B$119,$A$119,B55=$B$120,$A$119,B55=$B$121,$A$119,B55=$B$122,$A$119,B55=$B$123,$A$123,B55=$B$124,$A$123,B55=$B$125,$A$125,B55=$B$126,$A$125,B55=$B$127,$A$125,B55=$A$128,$A$128)</f>
        <v>3. Modelo de Estado Abierto</v>
      </c>
      <c r="B55" s="85" t="s">
        <v>152</v>
      </c>
      <c r="C55" s="84" t="s">
        <v>240</v>
      </c>
      <c r="D55" s="75" t="s">
        <v>437</v>
      </c>
      <c r="E55" s="75" t="s">
        <v>239</v>
      </c>
      <c r="F55" s="83" t="s">
        <v>236</v>
      </c>
      <c r="G55" s="84"/>
      <c r="H55" s="86"/>
      <c r="I55" s="87"/>
      <c r="J55" s="88"/>
      <c r="K55" s="89"/>
      <c r="L55" s="88"/>
      <c r="M55" s="89"/>
      <c r="N55" s="88"/>
      <c r="O55" s="89"/>
      <c r="P55" s="88"/>
      <c r="Q55" s="88"/>
      <c r="R55" s="88"/>
      <c r="S55" s="90">
        <f t="shared" si="1"/>
        <v>0</v>
      </c>
      <c r="T55" s="84" t="s">
        <v>44</v>
      </c>
      <c r="U55" s="27"/>
    </row>
    <row r="56" spans="1:21" s="26" customFormat="1" ht="31.5" x14ac:dyDescent="0.25">
      <c r="A56" s="85" t="str" cm="1">
        <f t="array" ref="A56">+_xlfn.IFS(B56=$B$119,$A$119,B56=$B$120,$A$119,B56=$B$121,$A$119,B56=$B$122,$A$119,B56=$B$123,$A$123,B56=$B$124,$A$123,B56=$B$125,$A$125,B56=$B$126,$A$125,B56=$B$127,$A$125,B56=$A$128,$A$128)</f>
        <v>3. Modelo de Estado Abierto</v>
      </c>
      <c r="B56" s="85" t="s">
        <v>152</v>
      </c>
      <c r="C56" s="84" t="s">
        <v>243</v>
      </c>
      <c r="D56" s="75" t="s">
        <v>438</v>
      </c>
      <c r="E56" s="75" t="s">
        <v>439</v>
      </c>
      <c r="F56" s="83" t="s">
        <v>236</v>
      </c>
      <c r="G56" s="84"/>
      <c r="H56" s="86"/>
      <c r="I56" s="87"/>
      <c r="J56" s="88"/>
      <c r="K56" s="89"/>
      <c r="L56" s="88"/>
      <c r="M56" s="89"/>
      <c r="N56" s="88"/>
      <c r="O56" s="89"/>
      <c r="P56" s="88"/>
      <c r="Q56" s="88"/>
      <c r="R56" s="88"/>
      <c r="S56" s="90">
        <f t="shared" si="1"/>
        <v>0</v>
      </c>
      <c r="T56" s="84" t="s">
        <v>44</v>
      </c>
      <c r="U56" s="27"/>
    </row>
    <row r="57" spans="1:21" s="26" customFormat="1" ht="31.5" x14ac:dyDescent="0.25">
      <c r="A57" s="85" t="str" cm="1">
        <f t="array" ref="A57">+_xlfn.IFS(B57=$B$119,$A$119,B57=$B$120,$A$119,B57=$B$121,$A$119,B57=$B$122,$A$119,B57=$B$123,$A$123,B57=$B$124,$A$123,B57=$B$125,$A$125,B57=$B$126,$A$125,B57=$B$127,$A$125,B57=$A$128,$A$128)</f>
        <v>3. Modelo de Estado Abierto</v>
      </c>
      <c r="B57" s="85" t="s">
        <v>152</v>
      </c>
      <c r="C57" s="84" t="s">
        <v>160</v>
      </c>
      <c r="D57" s="75" t="s">
        <v>440</v>
      </c>
      <c r="E57" s="75" t="s">
        <v>162</v>
      </c>
      <c r="F57" s="80" t="s">
        <v>441</v>
      </c>
      <c r="G57" s="81"/>
      <c r="H57" s="86"/>
      <c r="I57" s="87"/>
      <c r="J57" s="88"/>
      <c r="K57" s="89"/>
      <c r="L57" s="88"/>
      <c r="M57" s="89"/>
      <c r="N57" s="88"/>
      <c r="O57" s="89"/>
      <c r="P57" s="88"/>
      <c r="Q57" s="88"/>
      <c r="R57" s="88"/>
      <c r="S57" s="90">
        <f t="shared" si="1"/>
        <v>0</v>
      </c>
      <c r="T57" s="84" t="s">
        <v>44</v>
      </c>
      <c r="U57" s="27"/>
    </row>
    <row r="58" spans="1:21" s="26" customFormat="1" x14ac:dyDescent="0.25">
      <c r="A58" s="85" t="str" cm="1">
        <f t="array" ref="A58">+_xlfn.IFS(B58=$B$119,$A$119,B58=$B$120,$A$119,B58=$B$121,$A$119,B58=$B$122,$A$119,B58=$B$123,$A$123,B58=$B$124,$A$123,B58=$B$125,$A$125,B58=$B$126,$A$125,B58=$B$127,$A$125,B58=$A$128,$A$128)</f>
        <v>3. Modelo de Estado Abierto</v>
      </c>
      <c r="B58" s="85" t="s">
        <v>152</v>
      </c>
      <c r="C58" s="84" t="s">
        <v>246</v>
      </c>
      <c r="D58" s="75" t="s">
        <v>442</v>
      </c>
      <c r="E58" s="75" t="s">
        <v>245</v>
      </c>
      <c r="F58" s="83" t="s">
        <v>151</v>
      </c>
      <c r="G58" s="84"/>
      <c r="H58" s="86"/>
      <c r="I58" s="87"/>
      <c r="J58" s="88"/>
      <c r="K58" s="89"/>
      <c r="L58" s="88"/>
      <c r="M58" s="89"/>
      <c r="N58" s="88"/>
      <c r="O58" s="89"/>
      <c r="P58" s="88"/>
      <c r="Q58" s="88"/>
      <c r="R58" s="88"/>
      <c r="S58" s="90">
        <f t="shared" si="1"/>
        <v>0</v>
      </c>
      <c r="T58" s="84" t="s">
        <v>44</v>
      </c>
      <c r="U58" s="27"/>
    </row>
    <row r="59" spans="1:21" s="26" customFormat="1" ht="31.5" x14ac:dyDescent="0.25">
      <c r="A59" s="85" t="str" cm="1">
        <f t="array" ref="A59">+_xlfn.IFS(B59=$B$119,$A$119,B59=$B$120,$A$119,B59=$B$121,$A$119,B59=$B$122,$A$119,B59=$B$123,$A$123,B59=$B$124,$A$123,B59=$B$125,$A$125,B59=$B$126,$A$125,B59=$B$127,$A$125,B59=$A$128,$A$128)</f>
        <v>3. Modelo de Estado Abierto</v>
      </c>
      <c r="B59" s="85" t="s">
        <v>152</v>
      </c>
      <c r="C59" s="84" t="s">
        <v>443</v>
      </c>
      <c r="D59" s="75" t="s">
        <v>444</v>
      </c>
      <c r="E59" s="75" t="s">
        <v>248</v>
      </c>
      <c r="F59" s="83" t="s">
        <v>249</v>
      </c>
      <c r="G59" s="84"/>
      <c r="H59" s="86"/>
      <c r="I59" s="87"/>
      <c r="J59" s="88"/>
      <c r="K59" s="89"/>
      <c r="L59" s="88"/>
      <c r="M59" s="89"/>
      <c r="N59" s="88"/>
      <c r="O59" s="89"/>
      <c r="P59" s="88"/>
      <c r="Q59" s="88"/>
      <c r="R59" s="88"/>
      <c r="S59" s="90">
        <f t="shared" si="1"/>
        <v>0</v>
      </c>
      <c r="T59" s="84" t="s">
        <v>44</v>
      </c>
      <c r="U59" s="27"/>
    </row>
    <row r="60" spans="1:21" s="26" customFormat="1" ht="31.5" x14ac:dyDescent="0.25">
      <c r="A60" s="85" t="str" cm="1">
        <f t="array" ref="A60">+_xlfn.IFS(B60=$B$119,$A$119,B60=$B$120,$A$119,B60=$B$121,$A$119,B60=$B$122,$A$119,B60=$B$123,$A$123,B60=$B$124,$A$123,B60=$B$125,$A$125,B60=$B$126,$A$125,B60=$B$127,$A$125,B60=$A$128,$A$128)</f>
        <v>3. Modelo de Estado Abierto</v>
      </c>
      <c r="B60" s="85" t="s">
        <v>152</v>
      </c>
      <c r="C60" s="84" t="s">
        <v>164</v>
      </c>
      <c r="D60" s="75" t="s">
        <v>445</v>
      </c>
      <c r="E60" s="75" t="s">
        <v>162</v>
      </c>
      <c r="F60" s="80" t="s">
        <v>441</v>
      </c>
      <c r="G60" s="81"/>
      <c r="H60" s="86"/>
      <c r="I60" s="87"/>
      <c r="J60" s="88"/>
      <c r="K60" s="89"/>
      <c r="L60" s="88"/>
      <c r="M60" s="89"/>
      <c r="N60" s="88"/>
      <c r="O60" s="89"/>
      <c r="P60" s="88"/>
      <c r="Q60" s="88"/>
      <c r="R60" s="88"/>
      <c r="S60" s="90">
        <f t="shared" si="1"/>
        <v>0</v>
      </c>
      <c r="T60" s="84" t="s">
        <v>44</v>
      </c>
      <c r="U60" s="27"/>
    </row>
    <row r="61" spans="1:21" s="26" customFormat="1" ht="31.5" x14ac:dyDescent="0.25">
      <c r="A61" s="85" t="str" cm="1">
        <f t="array" ref="A61">+_xlfn.IFS(B61=$B$119,$A$119,B61=$B$120,$A$119,B61=$B$121,$A$119,B61=$B$122,$A$119,B61=$B$123,$A$123,B61=$B$124,$A$123,B61=$B$125,$A$125,B61=$B$126,$A$125,B61=$B$127,$A$125,B61=$A$128,$A$128)</f>
        <v>3. Modelo de Estado Abierto</v>
      </c>
      <c r="B61" s="85" t="s">
        <v>152</v>
      </c>
      <c r="C61" s="84" t="s">
        <v>166</v>
      </c>
      <c r="D61" s="75" t="s">
        <v>446</v>
      </c>
      <c r="E61" s="75" t="s">
        <v>162</v>
      </c>
      <c r="F61" s="88" t="s">
        <v>156</v>
      </c>
      <c r="G61" s="84"/>
      <c r="H61" s="86"/>
      <c r="I61" s="87"/>
      <c r="J61" s="88"/>
      <c r="K61" s="89"/>
      <c r="L61" s="88"/>
      <c r="M61" s="89"/>
      <c r="N61" s="88"/>
      <c r="O61" s="89"/>
      <c r="P61" s="88"/>
      <c r="Q61" s="88"/>
      <c r="R61" s="88"/>
      <c r="S61" s="90">
        <f t="shared" si="1"/>
        <v>0</v>
      </c>
      <c r="T61" s="84" t="s">
        <v>44</v>
      </c>
      <c r="U61" s="27"/>
    </row>
    <row r="62" spans="1:21" s="26" customFormat="1" x14ac:dyDescent="0.25">
      <c r="A62" s="85" t="str" cm="1">
        <f t="array" ref="A62">+_xlfn.IFS(B62=$B$119,$A$119,B62=$B$120,$A$119,B62=$B$121,$A$119,B62=$B$122,$A$119,B62=$B$123,$A$123,B62=$B$124,$A$123,B62=$B$125,$A$125,B62=$B$126,$A$125,B62=$B$127,$A$125,B62=$A$128,$A$128)</f>
        <v>3. Modelo de Estado Abierto</v>
      </c>
      <c r="B62" s="85" t="s">
        <v>152</v>
      </c>
      <c r="C62" s="84" t="s">
        <v>168</v>
      </c>
      <c r="D62" s="75" t="s">
        <v>447</v>
      </c>
      <c r="E62" s="75" t="s">
        <v>170</v>
      </c>
      <c r="F62" s="77" t="s">
        <v>151</v>
      </c>
      <c r="G62" s="84"/>
      <c r="H62" s="86"/>
      <c r="I62" s="87"/>
      <c r="J62" s="88"/>
      <c r="K62" s="89"/>
      <c r="L62" s="88"/>
      <c r="M62" s="89"/>
      <c r="N62" s="88"/>
      <c r="O62" s="89"/>
      <c r="P62" s="88"/>
      <c r="Q62" s="88"/>
      <c r="R62" s="88"/>
      <c r="S62" s="90">
        <f t="shared" si="1"/>
        <v>0</v>
      </c>
      <c r="T62" s="84" t="s">
        <v>44</v>
      </c>
      <c r="U62" s="27"/>
    </row>
    <row r="63" spans="1:21" s="26" customFormat="1" ht="31.5" x14ac:dyDescent="0.25">
      <c r="A63" s="85" t="str" cm="1">
        <f t="array" ref="A63">+_xlfn.IFS(B63=$B$119,$A$119,B63=$B$120,$A$119,B63=$B$121,$A$119,B63=$B$122,$A$119,B63=$B$123,$A$123,B63=$B$124,$A$123,B63=$B$125,$A$125,B63=$B$126,$A$125,B63=$B$127,$A$125,B63=$A$128,$A$128)</f>
        <v>3. Modelo de Estado Abierto</v>
      </c>
      <c r="B63" s="85" t="s">
        <v>152</v>
      </c>
      <c r="C63" s="84" t="s">
        <v>171</v>
      </c>
      <c r="D63" s="75" t="s">
        <v>172</v>
      </c>
      <c r="E63" s="75" t="s">
        <v>173</v>
      </c>
      <c r="F63" s="77" t="s">
        <v>151</v>
      </c>
      <c r="G63" s="84"/>
      <c r="H63" s="86"/>
      <c r="I63" s="87"/>
      <c r="J63" s="88"/>
      <c r="K63" s="89"/>
      <c r="L63" s="88"/>
      <c r="M63" s="89"/>
      <c r="N63" s="88"/>
      <c r="O63" s="89"/>
      <c r="P63" s="88"/>
      <c r="Q63" s="88"/>
      <c r="R63" s="88"/>
      <c r="S63" s="90">
        <f t="shared" si="1"/>
        <v>0</v>
      </c>
      <c r="T63" s="84" t="s">
        <v>44</v>
      </c>
      <c r="U63" s="27"/>
    </row>
    <row r="64" spans="1:21" s="26" customFormat="1" ht="31.5" x14ac:dyDescent="0.25">
      <c r="A64" s="85" t="str" cm="1">
        <f t="array" ref="A64">+_xlfn.IFS(B64=$B$119,$A$119,B64=$B$120,$A$119,B64=$B$121,$A$119,B64=$B$122,$A$119,B64=$B$123,$A$123,B64=$B$124,$A$123,B64=$B$125,$A$125,B64=$B$126,$A$125,B64=$B$127,$A$125,B64=$A$128,$A$128)</f>
        <v>3. Modelo de Estado Abierto</v>
      </c>
      <c r="B64" s="85" t="s">
        <v>152</v>
      </c>
      <c r="C64" s="84" t="s">
        <v>174</v>
      </c>
      <c r="D64" s="75" t="s">
        <v>448</v>
      </c>
      <c r="E64" s="75" t="s">
        <v>176</v>
      </c>
      <c r="F64" s="77" t="s">
        <v>177</v>
      </c>
      <c r="G64" s="84"/>
      <c r="H64" s="86"/>
      <c r="I64" s="87"/>
      <c r="J64" s="88"/>
      <c r="K64" s="89"/>
      <c r="L64" s="88"/>
      <c r="M64" s="89"/>
      <c r="N64" s="88"/>
      <c r="O64" s="89"/>
      <c r="P64" s="88"/>
      <c r="Q64" s="88"/>
      <c r="R64" s="88"/>
      <c r="S64" s="90">
        <f t="shared" si="1"/>
        <v>0</v>
      </c>
      <c r="T64" s="84" t="s">
        <v>44</v>
      </c>
      <c r="U64" s="27"/>
    </row>
    <row r="65" spans="1:21" s="26" customFormat="1" ht="47.25" x14ac:dyDescent="0.25">
      <c r="A65" s="85" t="str" cm="1">
        <f t="array" ref="A65">+_xlfn.IFS(B65=$B$119,$A$119,B65=$B$120,$A$119,B65=$B$121,$A$119,B65=$B$122,$A$119,B65=$B$123,$A$123,B65=$B$124,$A$123,B65=$B$125,$A$125,B65=$B$126,$A$125,B65=$B$127,$A$125,B65=$A$128,$A$128)</f>
        <v>3. Modelo de Estado Abierto</v>
      </c>
      <c r="B65" s="85" t="s">
        <v>152</v>
      </c>
      <c r="C65" s="84" t="s">
        <v>178</v>
      </c>
      <c r="D65" s="75" t="s">
        <v>449</v>
      </c>
      <c r="E65" s="75" t="s">
        <v>180</v>
      </c>
      <c r="F65" s="77" t="s">
        <v>156</v>
      </c>
      <c r="G65" s="84"/>
      <c r="H65" s="86"/>
      <c r="I65" s="87"/>
      <c r="J65" s="88"/>
      <c r="K65" s="89"/>
      <c r="L65" s="88"/>
      <c r="M65" s="89"/>
      <c r="N65" s="88"/>
      <c r="O65" s="89"/>
      <c r="P65" s="88"/>
      <c r="Q65" s="88"/>
      <c r="R65" s="88"/>
      <c r="S65" s="90">
        <f t="shared" si="1"/>
        <v>0</v>
      </c>
      <c r="T65" s="84" t="s">
        <v>44</v>
      </c>
      <c r="U65" s="27"/>
    </row>
    <row r="66" spans="1:21" s="26" customFormat="1" ht="31.5" x14ac:dyDescent="0.25">
      <c r="A66" s="85" t="str" cm="1">
        <f t="array" ref="A66">+_xlfn.IFS(B66=$B$119,$A$119,B66=$B$120,$A$119,B66=$B$121,$A$119,B66=$B$122,$A$119,B66=$B$123,$A$123,B66=$B$124,$A$123,B66=$B$125,$A$125,B66=$B$126,$A$125,B66=$B$127,$A$125,B66=$A$128,$A$128)</f>
        <v>3. Modelo de Estado Abierto</v>
      </c>
      <c r="B66" s="85" t="s">
        <v>250</v>
      </c>
      <c r="C66" s="84" t="s">
        <v>251</v>
      </c>
      <c r="D66" s="75" t="s">
        <v>252</v>
      </c>
      <c r="E66" s="75" t="s">
        <v>253</v>
      </c>
      <c r="F66" s="78" t="s">
        <v>129</v>
      </c>
      <c r="G66" s="84"/>
      <c r="H66" s="86"/>
      <c r="I66" s="87"/>
      <c r="J66" s="88"/>
      <c r="K66" s="89"/>
      <c r="L66" s="88"/>
      <c r="M66" s="89"/>
      <c r="N66" s="88"/>
      <c r="O66" s="89"/>
      <c r="P66" s="88"/>
      <c r="Q66" s="88"/>
      <c r="R66" s="88"/>
      <c r="S66" s="90">
        <f t="shared" si="1"/>
        <v>0</v>
      </c>
      <c r="T66" s="84" t="s">
        <v>44</v>
      </c>
      <c r="U66" s="27"/>
    </row>
    <row r="67" spans="1:21" s="26" customFormat="1" ht="31.5" x14ac:dyDescent="0.25">
      <c r="A67" s="85" t="str" cm="1">
        <f t="array" ref="A67">+_xlfn.IFS(B67=$B$119,$A$119,B67=$B$120,$A$119,B67=$B$121,$A$119,B67=$B$122,$A$119,B67=$B$123,$A$123,B67=$B$124,$A$123,B67=$B$125,$A$125,B67=$B$126,$A$125,B67=$B$127,$A$125,B67=$A$128,$A$128)</f>
        <v>3. Modelo de Estado Abierto</v>
      </c>
      <c r="B67" s="85" t="s">
        <v>250</v>
      </c>
      <c r="C67" s="84" t="s">
        <v>282</v>
      </c>
      <c r="D67" s="75" t="s">
        <v>450</v>
      </c>
      <c r="E67" s="75" t="s">
        <v>451</v>
      </c>
      <c r="F67" s="77" t="s">
        <v>147</v>
      </c>
      <c r="G67" s="84"/>
      <c r="H67" s="86"/>
      <c r="I67" s="87"/>
      <c r="J67" s="88"/>
      <c r="K67" s="89"/>
      <c r="L67" s="88"/>
      <c r="M67" s="89"/>
      <c r="N67" s="88"/>
      <c r="O67" s="89"/>
      <c r="P67" s="88"/>
      <c r="Q67" s="88"/>
      <c r="R67" s="88"/>
      <c r="S67" s="90">
        <f t="shared" si="1"/>
        <v>0</v>
      </c>
      <c r="T67" s="84" t="s">
        <v>44</v>
      </c>
      <c r="U67" s="27"/>
    </row>
    <row r="68" spans="1:21" s="26" customFormat="1" ht="63" x14ac:dyDescent="0.25">
      <c r="A68" s="85" t="str" cm="1">
        <f t="array" ref="A68">+_xlfn.IFS(B68=$B$119,$A$119,B68=$B$120,$A$119,B68=$B$121,$A$119,B68=$B$122,$A$119,B68=$B$123,$A$123,B68=$B$124,$A$123,B68=$B$125,$A$125,B68=$B$126,$A$125,B68=$B$127,$A$125,B68=$A$128,$A$128)</f>
        <v>3. Modelo de Estado Abierto</v>
      </c>
      <c r="B68" s="85" t="s">
        <v>250</v>
      </c>
      <c r="C68" s="84" t="s">
        <v>286</v>
      </c>
      <c r="D68" s="75" t="s">
        <v>452</v>
      </c>
      <c r="E68" s="75" t="s">
        <v>292</v>
      </c>
      <c r="F68" s="83" t="s">
        <v>197</v>
      </c>
      <c r="G68" s="84"/>
      <c r="H68" s="86"/>
      <c r="I68" s="87"/>
      <c r="J68" s="88"/>
      <c r="K68" s="89"/>
      <c r="L68" s="88"/>
      <c r="M68" s="89"/>
      <c r="N68" s="88"/>
      <c r="O68" s="89"/>
      <c r="P68" s="88"/>
      <c r="Q68" s="88"/>
      <c r="R68" s="88"/>
      <c r="S68" s="90">
        <f t="shared" si="1"/>
        <v>0</v>
      </c>
      <c r="T68" s="84" t="s">
        <v>44</v>
      </c>
      <c r="U68" s="27"/>
    </row>
    <row r="69" spans="1:21" s="26" customFormat="1" ht="31.5" x14ac:dyDescent="0.25">
      <c r="A69" s="85" t="str" cm="1">
        <f t="array" ref="A69">+_xlfn.IFS(B69=$B$119,$A$119,B69=$B$120,$A$119,B69=$B$121,$A$119,B69=$B$122,$A$119,B69=$B$123,$A$123,B69=$B$124,$A$123,B69=$B$125,$A$125,B69=$B$126,$A$125,B69=$B$127,$A$125,B69=$A$128,$A$128)</f>
        <v>3. Modelo de Estado Abierto</v>
      </c>
      <c r="B69" s="85" t="s">
        <v>250</v>
      </c>
      <c r="C69" s="84" t="s">
        <v>290</v>
      </c>
      <c r="D69" s="75" t="s">
        <v>453</v>
      </c>
      <c r="E69" s="75" t="s">
        <v>296</v>
      </c>
      <c r="F69" s="83" t="s">
        <v>197</v>
      </c>
      <c r="G69" s="84"/>
      <c r="H69" s="86"/>
      <c r="I69" s="87"/>
      <c r="J69" s="88"/>
      <c r="K69" s="89"/>
      <c r="L69" s="88"/>
      <c r="M69" s="89"/>
      <c r="N69" s="88"/>
      <c r="O69" s="89"/>
      <c r="P69" s="88"/>
      <c r="Q69" s="88"/>
      <c r="R69" s="88"/>
      <c r="S69" s="90">
        <f t="shared" si="1"/>
        <v>0</v>
      </c>
      <c r="T69" s="84" t="s">
        <v>44</v>
      </c>
      <c r="U69" s="27"/>
    </row>
    <row r="70" spans="1:21" s="26" customFormat="1" ht="31.5" x14ac:dyDescent="0.25">
      <c r="A70" s="85" t="str" cm="1">
        <f t="array" ref="A70">+_xlfn.IFS(B70=$B$119,$A$119,B70=$B$120,$A$119,B70=$B$121,$A$119,B70=$B$122,$A$119,B70=$B$123,$A$123,B70=$B$124,$A$123,B70=$B$125,$A$125,B70=$B$126,$A$125,B70=$B$127,$A$125,B70=$A$128,$A$128)</f>
        <v>3. Modelo de Estado Abierto</v>
      </c>
      <c r="B70" s="85" t="s">
        <v>250</v>
      </c>
      <c r="C70" s="84" t="s">
        <v>294</v>
      </c>
      <c r="D70" s="75" t="s">
        <v>299</v>
      </c>
      <c r="E70" s="75" t="s">
        <v>300</v>
      </c>
      <c r="F70" s="83" t="s">
        <v>232</v>
      </c>
      <c r="G70" s="84"/>
      <c r="H70" s="86"/>
      <c r="I70" s="87"/>
      <c r="J70" s="88"/>
      <c r="K70" s="89"/>
      <c r="L70" s="88"/>
      <c r="M70" s="89"/>
      <c r="N70" s="88"/>
      <c r="O70" s="89"/>
      <c r="P70" s="88"/>
      <c r="Q70" s="88"/>
      <c r="R70" s="88"/>
      <c r="S70" s="90">
        <f t="shared" si="1"/>
        <v>0</v>
      </c>
      <c r="T70" s="84" t="s">
        <v>44</v>
      </c>
      <c r="U70" s="27"/>
    </row>
    <row r="71" spans="1:21" s="26" customFormat="1" ht="94.5" x14ac:dyDescent="0.25">
      <c r="A71" s="85" t="str" cm="1">
        <f t="array" ref="A71">+_xlfn.IFS(B71=$B$119,$A$119,B71=$B$120,$A$119,B71=$B$121,$A$119,B71=$B$122,$A$119,B71=$B$123,$A$123,B71=$B$124,$A$123,B71=$B$125,$A$125,B71=$B$126,$A$125,B71=$B$127,$A$125,B71=$A$128,$A$128)</f>
        <v>3. Modelo de Estado Abierto</v>
      </c>
      <c r="B71" s="85" t="s">
        <v>250</v>
      </c>
      <c r="C71" s="84" t="s">
        <v>298</v>
      </c>
      <c r="D71" s="75" t="s">
        <v>454</v>
      </c>
      <c r="E71" s="75" t="s">
        <v>455</v>
      </c>
      <c r="F71" s="83" t="s">
        <v>232</v>
      </c>
      <c r="G71" s="84"/>
      <c r="H71" s="86"/>
      <c r="I71" s="87"/>
      <c r="J71" s="88"/>
      <c r="K71" s="89"/>
      <c r="L71" s="88"/>
      <c r="M71" s="89"/>
      <c r="N71" s="88"/>
      <c r="O71" s="89"/>
      <c r="P71" s="88"/>
      <c r="Q71" s="88"/>
      <c r="R71" s="88"/>
      <c r="S71" s="90">
        <f t="shared" si="1"/>
        <v>0</v>
      </c>
      <c r="T71" s="84" t="s">
        <v>44</v>
      </c>
      <c r="U71" s="27"/>
    </row>
    <row r="72" spans="1:21" s="26" customFormat="1" x14ac:dyDescent="0.25">
      <c r="A72" s="85" t="str" cm="1">
        <f t="array" ref="A72">+_xlfn.IFS(B72=$B$119,$A$119,B72=$B$120,$A$119,B72=$B$121,$A$119,B72=$B$122,$A$119,B72=$B$123,$A$123,B72=$B$124,$A$123,B72=$B$125,$A$125,B72=$B$126,$A$125,B72=$B$127,$A$125,B72=$A$128,$A$128)</f>
        <v>3. Modelo de Estado Abierto</v>
      </c>
      <c r="B72" s="85" t="s">
        <v>250</v>
      </c>
      <c r="C72" s="84" t="s">
        <v>301</v>
      </c>
      <c r="D72" s="75" t="s">
        <v>302</v>
      </c>
      <c r="E72" s="75" t="s">
        <v>303</v>
      </c>
      <c r="F72" s="83" t="s">
        <v>232</v>
      </c>
      <c r="G72" s="84"/>
      <c r="H72" s="86"/>
      <c r="I72" s="87"/>
      <c r="J72" s="88"/>
      <c r="K72" s="89"/>
      <c r="L72" s="88"/>
      <c r="M72" s="89"/>
      <c r="N72" s="88"/>
      <c r="O72" s="89"/>
      <c r="P72" s="88"/>
      <c r="Q72" s="88"/>
      <c r="R72" s="88"/>
      <c r="S72" s="90">
        <f t="shared" si="1"/>
        <v>0</v>
      </c>
      <c r="T72" s="84" t="s">
        <v>44</v>
      </c>
      <c r="U72" s="27"/>
    </row>
    <row r="73" spans="1:21" s="26" customFormat="1" ht="31.5" x14ac:dyDescent="0.25">
      <c r="A73" s="85" t="str" cm="1">
        <f t="array" ref="A73">+_xlfn.IFS(B73=$B$119,$A$119,B73=$B$120,$A$119,B73=$B$121,$A$119,B73=$B$122,$A$119,B73=$B$123,$A$123,B73=$B$124,$A$123,B73=$B$125,$A$125,B73=$B$126,$A$125,B73=$B$127,$A$125,B73=$A$128,$A$128)</f>
        <v>3. Modelo de Estado Abierto</v>
      </c>
      <c r="B73" s="85" t="s">
        <v>250</v>
      </c>
      <c r="C73" s="84" t="s">
        <v>254</v>
      </c>
      <c r="D73" s="75" t="s">
        <v>456</v>
      </c>
      <c r="E73" s="75" t="s">
        <v>457</v>
      </c>
      <c r="F73" s="78" t="s">
        <v>129</v>
      </c>
      <c r="G73" s="84"/>
      <c r="H73" s="86"/>
      <c r="I73" s="87"/>
      <c r="J73" s="88"/>
      <c r="K73" s="89"/>
      <c r="L73" s="88"/>
      <c r="M73" s="89"/>
      <c r="N73" s="88"/>
      <c r="O73" s="89"/>
      <c r="P73" s="88"/>
      <c r="Q73" s="88"/>
      <c r="R73" s="88"/>
      <c r="S73" s="90">
        <f t="shared" si="1"/>
        <v>0</v>
      </c>
      <c r="T73" s="84" t="s">
        <v>44</v>
      </c>
      <c r="U73" s="27"/>
    </row>
    <row r="74" spans="1:21" s="26" customFormat="1" ht="31.5" x14ac:dyDescent="0.25">
      <c r="A74" s="85" t="str" cm="1">
        <f t="array" ref="A74">+_xlfn.IFS(B74=$B$119,$A$119,B74=$B$120,$A$119,B74=$B$121,$A$119,B74=$B$122,$A$119,B74=$B$123,$A$123,B74=$B$124,$A$123,B74=$B$125,$A$125,B74=$B$126,$A$125,B74=$B$127,$A$125,B74=$A$128,$A$128)</f>
        <v>3. Modelo de Estado Abierto</v>
      </c>
      <c r="B74" s="85" t="s">
        <v>250</v>
      </c>
      <c r="C74" s="84" t="s">
        <v>257</v>
      </c>
      <c r="D74" s="75" t="s">
        <v>458</v>
      </c>
      <c r="E74" s="75" t="s">
        <v>259</v>
      </c>
      <c r="F74" s="77" t="s">
        <v>147</v>
      </c>
      <c r="G74" s="84"/>
      <c r="H74" s="86"/>
      <c r="I74" s="87"/>
      <c r="J74" s="88"/>
      <c r="K74" s="89"/>
      <c r="L74" s="88"/>
      <c r="M74" s="89"/>
      <c r="N74" s="88"/>
      <c r="O74" s="89"/>
      <c r="P74" s="88"/>
      <c r="Q74" s="88"/>
      <c r="R74" s="88"/>
      <c r="S74" s="90">
        <f t="shared" si="1"/>
        <v>0</v>
      </c>
      <c r="T74" s="84" t="s">
        <v>44</v>
      </c>
      <c r="U74" s="27"/>
    </row>
    <row r="75" spans="1:21" s="26" customFormat="1" ht="31.5" x14ac:dyDescent="0.25">
      <c r="A75" s="85" t="str" cm="1">
        <f t="array" ref="A75">+_xlfn.IFS(B75=$B$119,$A$119,B75=$B$120,$A$119,B75=$B$121,$A$119,B75=$B$122,$A$119,B75=$B$123,$A$123,B75=$B$124,$A$123,B75=$B$125,$A$125,B75=$B$126,$A$125,B75=$B$127,$A$125,B75=$A$128,$A$128)</f>
        <v>3. Modelo de Estado Abierto</v>
      </c>
      <c r="B75" s="85" t="s">
        <v>250</v>
      </c>
      <c r="C75" s="84" t="s">
        <v>260</v>
      </c>
      <c r="D75" s="75" t="s">
        <v>459</v>
      </c>
      <c r="E75" s="75" t="s">
        <v>460</v>
      </c>
      <c r="F75" s="77" t="s">
        <v>147</v>
      </c>
      <c r="G75" s="84"/>
      <c r="H75" s="86"/>
      <c r="I75" s="87"/>
      <c r="J75" s="88"/>
      <c r="K75" s="89"/>
      <c r="L75" s="88"/>
      <c r="M75" s="89"/>
      <c r="N75" s="88"/>
      <c r="O75" s="89"/>
      <c r="P75" s="88"/>
      <c r="Q75" s="88"/>
      <c r="R75" s="88"/>
      <c r="S75" s="90">
        <f t="shared" ref="S75:S107" si="2">((K75+M75+O75)/3)</f>
        <v>0</v>
      </c>
      <c r="T75" s="84" t="s">
        <v>44</v>
      </c>
      <c r="U75" s="27"/>
    </row>
    <row r="76" spans="1:21" s="26" customFormat="1" ht="31.5" x14ac:dyDescent="0.25">
      <c r="A76" s="85" t="str" cm="1">
        <f t="array" ref="A76">+_xlfn.IFS(B76=$B$119,$A$119,B76=$B$120,$A$119,B76=$B$121,$A$119,B76=$B$122,$A$119,B76=$B$123,$A$123,B76=$B$124,$A$123,B76=$B$125,$A$125,B76=$B$126,$A$125,B76=$B$127,$A$125,B76=$A$128,$A$128)</f>
        <v>3. Modelo de Estado Abierto</v>
      </c>
      <c r="B76" s="85" t="s">
        <v>250</v>
      </c>
      <c r="C76" s="84" t="s">
        <v>263</v>
      </c>
      <c r="D76" s="75" t="s">
        <v>461</v>
      </c>
      <c r="E76" s="75" t="s">
        <v>462</v>
      </c>
      <c r="F76" s="77" t="s">
        <v>147</v>
      </c>
      <c r="G76" s="84"/>
      <c r="H76" s="86"/>
      <c r="I76" s="87"/>
      <c r="J76" s="88"/>
      <c r="K76" s="89"/>
      <c r="L76" s="88"/>
      <c r="M76" s="89"/>
      <c r="N76" s="88"/>
      <c r="O76" s="89"/>
      <c r="P76" s="88"/>
      <c r="Q76" s="88"/>
      <c r="R76" s="88"/>
      <c r="S76" s="90">
        <f t="shared" si="2"/>
        <v>0</v>
      </c>
      <c r="T76" s="84" t="s">
        <v>44</v>
      </c>
      <c r="U76" s="27"/>
    </row>
    <row r="77" spans="1:21" s="26" customFormat="1" ht="63" x14ac:dyDescent="0.25">
      <c r="A77" s="85" t="str" cm="1">
        <f t="array" ref="A77">+_xlfn.IFS(B77=$B$119,$A$119,B77=$B$120,$A$119,B77=$B$121,$A$119,B77=$B$122,$A$119,B77=$B$123,$A$123,B77=$B$124,$A$123,B77=$B$125,$A$125,B77=$B$126,$A$125,B77=$B$127,$A$125,B77=$A$128,$A$128)</f>
        <v>3. Modelo de Estado Abierto</v>
      </c>
      <c r="B77" s="85" t="s">
        <v>250</v>
      </c>
      <c r="C77" s="84" t="s">
        <v>267</v>
      </c>
      <c r="D77" s="75" t="s">
        <v>463</v>
      </c>
      <c r="E77" s="75" t="s">
        <v>464</v>
      </c>
      <c r="F77" s="80" t="s">
        <v>465</v>
      </c>
      <c r="G77" s="84"/>
      <c r="H77" s="86"/>
      <c r="I77" s="87"/>
      <c r="J77" s="88"/>
      <c r="K77" s="89"/>
      <c r="L77" s="88"/>
      <c r="M77" s="89"/>
      <c r="N77" s="88"/>
      <c r="O77" s="89"/>
      <c r="P77" s="88"/>
      <c r="Q77" s="88"/>
      <c r="R77" s="88"/>
      <c r="S77" s="90">
        <f t="shared" si="2"/>
        <v>0</v>
      </c>
      <c r="T77" s="84" t="s">
        <v>44</v>
      </c>
      <c r="U77" s="27"/>
    </row>
    <row r="78" spans="1:21" s="26" customFormat="1" ht="31.5" x14ac:dyDescent="0.25">
      <c r="A78" s="85" t="str" cm="1">
        <f t="array" ref="A78">+_xlfn.IFS(B78=$B$119,$A$119,B78=$B$120,$A$119,B78=$B$121,$A$119,B78=$B$122,$A$119,B78=$B$123,$A$123,B78=$B$124,$A$123,B78=$B$125,$A$125,B78=$B$126,$A$125,B78=$B$127,$A$125,B78=$A$128,$A$128)</f>
        <v>3. Modelo de Estado Abierto</v>
      </c>
      <c r="B78" s="85" t="s">
        <v>250</v>
      </c>
      <c r="C78" s="84" t="s">
        <v>271</v>
      </c>
      <c r="D78" s="75" t="s">
        <v>466</v>
      </c>
      <c r="E78" s="75" t="s">
        <v>273</v>
      </c>
      <c r="F78" s="77" t="s">
        <v>467</v>
      </c>
      <c r="G78" s="84"/>
      <c r="H78" s="86"/>
      <c r="I78" s="87"/>
      <c r="J78" s="88"/>
      <c r="K78" s="89"/>
      <c r="L78" s="88"/>
      <c r="M78" s="89"/>
      <c r="N78" s="88"/>
      <c r="O78" s="89"/>
      <c r="P78" s="88"/>
      <c r="Q78" s="88"/>
      <c r="R78" s="88"/>
      <c r="S78" s="90">
        <f t="shared" si="2"/>
        <v>0</v>
      </c>
      <c r="T78" s="84" t="s">
        <v>44</v>
      </c>
      <c r="U78" s="27"/>
    </row>
    <row r="79" spans="1:21" s="26" customFormat="1" ht="31.5" x14ac:dyDescent="0.25">
      <c r="A79" s="85" t="str" cm="1">
        <f t="array" ref="A79">+_xlfn.IFS(B79=$B$119,$A$119,B79=$B$120,$A$119,B79=$B$121,$A$119,B79=$B$122,$A$119,B79=$B$123,$A$123,B79=$B$124,$A$123,B79=$B$125,$A$125,B79=$B$126,$A$125,B79=$B$127,$A$125,B79=$A$128,$A$128)</f>
        <v>3. Modelo de Estado Abierto</v>
      </c>
      <c r="B79" s="85" t="s">
        <v>250</v>
      </c>
      <c r="C79" s="84" t="s">
        <v>275</v>
      </c>
      <c r="D79" s="75" t="s">
        <v>276</v>
      </c>
      <c r="E79" s="75" t="s">
        <v>277</v>
      </c>
      <c r="F79" s="77" t="s">
        <v>197</v>
      </c>
      <c r="G79" s="84"/>
      <c r="H79" s="86"/>
      <c r="I79" s="87"/>
      <c r="J79" s="88"/>
      <c r="K79" s="89"/>
      <c r="L79" s="88"/>
      <c r="M79" s="89"/>
      <c r="N79" s="88"/>
      <c r="O79" s="89"/>
      <c r="P79" s="88"/>
      <c r="Q79" s="88"/>
      <c r="R79" s="88"/>
      <c r="S79" s="90">
        <f t="shared" si="2"/>
        <v>0</v>
      </c>
      <c r="T79" s="84" t="s">
        <v>44</v>
      </c>
      <c r="U79" s="27"/>
    </row>
    <row r="80" spans="1:21" s="26" customFormat="1" ht="31.5" x14ac:dyDescent="0.25">
      <c r="A80" s="85" t="str" cm="1">
        <f t="array" ref="A80">+_xlfn.IFS(B80=$B$119,$A$119,B80=$B$120,$A$119,B80=$B$121,$A$119,B80=$B$122,$A$119,B80=$B$123,$A$123,B80=$B$124,$A$123,B80=$B$125,$A$125,B80=$B$126,$A$125,B80=$B$127,$A$125,B80=$A$128,$A$128)</f>
        <v>3. Modelo de Estado Abierto</v>
      </c>
      <c r="B80" s="85" t="s">
        <v>250</v>
      </c>
      <c r="C80" s="84" t="s">
        <v>278</v>
      </c>
      <c r="D80" s="75" t="s">
        <v>468</v>
      </c>
      <c r="E80" s="75" t="s">
        <v>280</v>
      </c>
      <c r="F80" s="77" t="s">
        <v>147</v>
      </c>
      <c r="G80" s="84"/>
      <c r="H80" s="86"/>
      <c r="I80" s="87"/>
      <c r="J80" s="88"/>
      <c r="K80" s="89"/>
      <c r="L80" s="88"/>
      <c r="M80" s="89"/>
      <c r="N80" s="88"/>
      <c r="O80" s="89"/>
      <c r="P80" s="88"/>
      <c r="Q80" s="88"/>
      <c r="R80" s="88"/>
      <c r="S80" s="90">
        <f t="shared" si="2"/>
        <v>0</v>
      </c>
      <c r="T80" s="84" t="s">
        <v>44</v>
      </c>
      <c r="U80" s="27"/>
    </row>
    <row r="81" spans="1:21" s="26" customFormat="1" ht="31.5" x14ac:dyDescent="0.25">
      <c r="A81" s="85" t="str" cm="1">
        <f t="array" ref="A81">+_xlfn.IFS(B81=$B$119,$A$119,B81=$B$120,$A$119,B81=$B$121,$A$119,B81=$B$122,$A$119,B81=$B$123,$A$123,B81=$B$124,$A$123,B81=$B$125,$A$125,B81=$B$126,$A$125,B81=$B$127,$A$125,B81=$A$128,$A$128)</f>
        <v>3. Modelo de Estado Abierto</v>
      </c>
      <c r="B81" s="85" t="s">
        <v>304</v>
      </c>
      <c r="C81" s="84" t="s">
        <v>305</v>
      </c>
      <c r="D81" s="75" t="s">
        <v>469</v>
      </c>
      <c r="E81" s="75" t="s">
        <v>307</v>
      </c>
      <c r="F81" s="80" t="s">
        <v>156</v>
      </c>
      <c r="G81" s="84"/>
      <c r="H81" s="86"/>
      <c r="I81" s="87"/>
      <c r="J81" s="88"/>
      <c r="K81" s="89"/>
      <c r="L81" s="88"/>
      <c r="M81" s="89"/>
      <c r="N81" s="88"/>
      <c r="O81" s="89"/>
      <c r="P81" s="88"/>
      <c r="Q81" s="88"/>
      <c r="R81" s="88"/>
      <c r="S81" s="90">
        <f t="shared" si="2"/>
        <v>0</v>
      </c>
      <c r="T81" s="84" t="s">
        <v>44</v>
      </c>
      <c r="U81" s="27"/>
    </row>
    <row r="82" spans="1:21" s="26" customFormat="1" ht="47.25" x14ac:dyDescent="0.25">
      <c r="A82" s="85" t="str" cm="1">
        <f t="array" ref="A82">+_xlfn.IFS(B82=$B$119,$A$119,B82=$B$120,$A$119,B82=$B$121,$A$119,B82=$B$122,$A$119,B82=$B$123,$A$123,B82=$B$124,$A$123,B82=$B$125,$A$125,B82=$B$126,$A$125,B82=$B$127,$A$125,B82=$A$128,$A$128)</f>
        <v>3. Modelo de Estado Abierto</v>
      </c>
      <c r="B82" s="85" t="s">
        <v>304</v>
      </c>
      <c r="C82" s="84" t="s">
        <v>334</v>
      </c>
      <c r="D82" s="75" t="s">
        <v>470</v>
      </c>
      <c r="E82" s="75" t="s">
        <v>471</v>
      </c>
      <c r="F82" s="83" t="s">
        <v>190</v>
      </c>
      <c r="G82" s="84"/>
      <c r="H82" s="86"/>
      <c r="I82" s="87"/>
      <c r="J82" s="88"/>
      <c r="K82" s="89"/>
      <c r="L82" s="88"/>
      <c r="M82" s="89"/>
      <c r="N82" s="88"/>
      <c r="O82" s="89"/>
      <c r="P82" s="88"/>
      <c r="Q82" s="88"/>
      <c r="R82" s="88"/>
      <c r="S82" s="90">
        <f t="shared" si="2"/>
        <v>0</v>
      </c>
      <c r="T82" s="84" t="s">
        <v>44</v>
      </c>
      <c r="U82" s="27"/>
    </row>
    <row r="83" spans="1:21" s="26" customFormat="1" x14ac:dyDescent="0.25">
      <c r="A83" s="85" t="str" cm="1">
        <f t="array" ref="A83">+_xlfn.IFS(B83=$B$119,$A$119,B83=$B$120,$A$119,B83=$B$121,$A$119,B83=$B$122,$A$119,B83=$B$123,$A$123,B83=$B$124,$A$123,B83=$B$125,$A$125,B83=$B$126,$A$125,B83=$B$127,$A$125,B83=$A$128,$A$128)</f>
        <v>3. Modelo de Estado Abierto</v>
      </c>
      <c r="B83" s="85" t="s">
        <v>304</v>
      </c>
      <c r="C83" s="84" t="s">
        <v>337</v>
      </c>
      <c r="D83" s="75" t="s">
        <v>472</v>
      </c>
      <c r="E83" s="75" t="s">
        <v>473</v>
      </c>
      <c r="F83" s="83" t="s">
        <v>190</v>
      </c>
      <c r="G83" s="84"/>
      <c r="H83" s="86"/>
      <c r="I83" s="87"/>
      <c r="J83" s="88"/>
      <c r="K83" s="89"/>
      <c r="L83" s="88"/>
      <c r="M83" s="89"/>
      <c r="N83" s="88"/>
      <c r="O83" s="89"/>
      <c r="P83" s="88"/>
      <c r="Q83" s="88"/>
      <c r="R83" s="88"/>
      <c r="S83" s="90">
        <f t="shared" si="2"/>
        <v>0</v>
      </c>
      <c r="T83" s="84" t="s">
        <v>44</v>
      </c>
      <c r="U83" s="27"/>
    </row>
    <row r="84" spans="1:21" s="26" customFormat="1" ht="47.25" x14ac:dyDescent="0.25">
      <c r="A84" s="85" t="str" cm="1">
        <f t="array" ref="A84">+_xlfn.IFS(B84=$B$119,$A$119,B84=$B$120,$A$119,B84=$B$121,$A$119,B84=$B$122,$A$119,B84=$B$123,$A$123,B84=$B$124,$A$123,B84=$B$125,$A$125,B84=$B$126,$A$125,B84=$B$127,$A$125,B84=$A$128,$A$128)</f>
        <v>3. Modelo de Estado Abierto</v>
      </c>
      <c r="B84" s="85" t="s">
        <v>304</v>
      </c>
      <c r="C84" s="84" t="s">
        <v>340</v>
      </c>
      <c r="D84" s="75" t="s">
        <v>335</v>
      </c>
      <c r="E84" s="75" t="s">
        <v>336</v>
      </c>
      <c r="F84" s="83" t="s">
        <v>197</v>
      </c>
      <c r="G84" s="84"/>
      <c r="H84" s="86"/>
      <c r="I84" s="87"/>
      <c r="J84" s="88"/>
      <c r="K84" s="89"/>
      <c r="L84" s="88"/>
      <c r="M84" s="89"/>
      <c r="N84" s="88"/>
      <c r="O84" s="89"/>
      <c r="P84" s="88"/>
      <c r="Q84" s="88"/>
      <c r="R84" s="88"/>
      <c r="S84" s="90">
        <f t="shared" si="2"/>
        <v>0</v>
      </c>
      <c r="T84" s="84" t="s">
        <v>44</v>
      </c>
      <c r="U84" s="27"/>
    </row>
    <row r="85" spans="1:21" s="26" customFormat="1" ht="31.5" x14ac:dyDescent="0.25">
      <c r="A85" s="85" t="str" cm="1">
        <f t="array" ref="A85">+_xlfn.IFS(B85=$B$119,$A$119,B85=$B$120,$A$119,B85=$B$121,$A$119,B85=$B$122,$A$119,B85=$B$123,$A$123,B85=$B$124,$A$123,B85=$B$125,$A$125,B85=$B$126,$A$125,B85=$B$127,$A$125,B85=$A$128,$A$128)</f>
        <v>3. Modelo de Estado Abierto</v>
      </c>
      <c r="B85" s="85" t="s">
        <v>304</v>
      </c>
      <c r="C85" s="84" t="s">
        <v>343</v>
      </c>
      <c r="D85" s="75" t="s">
        <v>474</v>
      </c>
      <c r="E85" s="75" t="s">
        <v>339</v>
      </c>
      <c r="F85" s="83" t="s">
        <v>197</v>
      </c>
      <c r="G85" s="84"/>
      <c r="H85" s="86"/>
      <c r="I85" s="87"/>
      <c r="J85" s="88"/>
      <c r="K85" s="89"/>
      <c r="L85" s="88"/>
      <c r="M85" s="89"/>
      <c r="N85" s="88"/>
      <c r="O85" s="89"/>
      <c r="P85" s="88"/>
      <c r="Q85" s="88"/>
      <c r="R85" s="88"/>
      <c r="S85" s="90">
        <f t="shared" si="2"/>
        <v>0</v>
      </c>
      <c r="T85" s="84" t="s">
        <v>44</v>
      </c>
      <c r="U85" s="27"/>
    </row>
    <row r="86" spans="1:21" s="26" customFormat="1" ht="31.5" x14ac:dyDescent="0.25">
      <c r="A86" s="85" t="str" cm="1">
        <f t="array" ref="A86">+_xlfn.IFS(B86=$B$119,$A$119,B86=$B$120,$A$119,B86=$B$121,$A$119,B86=$B$122,$A$119,B86=$B$123,$A$123,B86=$B$124,$A$123,B86=$B$125,$A$125,B86=$B$126,$A$125,B86=$B$127,$A$125,B86=$A$128,$A$128)</f>
        <v>3. Modelo de Estado Abierto</v>
      </c>
      <c r="B86" s="85" t="s">
        <v>304</v>
      </c>
      <c r="C86" s="84" t="s">
        <v>346</v>
      </c>
      <c r="D86" s="75" t="s">
        <v>475</v>
      </c>
      <c r="E86" s="75" t="s">
        <v>342</v>
      </c>
      <c r="F86" s="83" t="s">
        <v>197</v>
      </c>
      <c r="G86" s="84"/>
      <c r="H86" s="86"/>
      <c r="I86" s="87"/>
      <c r="J86" s="88"/>
      <c r="K86" s="89"/>
      <c r="L86" s="88"/>
      <c r="M86" s="89"/>
      <c r="N86" s="88"/>
      <c r="O86" s="89"/>
      <c r="P86" s="88"/>
      <c r="Q86" s="88"/>
      <c r="R86" s="88"/>
      <c r="S86" s="90">
        <f t="shared" si="2"/>
        <v>0</v>
      </c>
      <c r="T86" s="84" t="s">
        <v>44</v>
      </c>
      <c r="U86" s="27"/>
    </row>
    <row r="87" spans="1:21" s="26" customFormat="1" ht="78.75" x14ac:dyDescent="0.25">
      <c r="A87" s="85" t="str" cm="1">
        <f t="array" ref="A87">+_xlfn.IFS(B87=$B$119,$A$119,B87=$B$120,$A$119,B87=$B$121,$A$119,B87=$B$122,$A$119,B87=$B$123,$A$123,B87=$B$124,$A$123,B87=$B$125,$A$125,B87=$B$126,$A$125,B87=$B$127,$A$125,B87=$A$128,$A$128)</f>
        <v>3. Modelo de Estado Abierto</v>
      </c>
      <c r="B87" s="85" t="s">
        <v>304</v>
      </c>
      <c r="C87" s="84" t="s">
        <v>349</v>
      </c>
      <c r="D87" s="75" t="s">
        <v>476</v>
      </c>
      <c r="E87" s="75" t="s">
        <v>345</v>
      </c>
      <c r="F87" s="83" t="s">
        <v>197</v>
      </c>
      <c r="G87" s="84"/>
      <c r="H87" s="86"/>
      <c r="I87" s="87"/>
      <c r="J87" s="88"/>
      <c r="K87" s="89"/>
      <c r="L87" s="88"/>
      <c r="M87" s="89"/>
      <c r="N87" s="88"/>
      <c r="O87" s="89"/>
      <c r="P87" s="88"/>
      <c r="Q87" s="88"/>
      <c r="R87" s="88"/>
      <c r="S87" s="90">
        <f t="shared" si="2"/>
        <v>0</v>
      </c>
      <c r="T87" s="84" t="s">
        <v>44</v>
      </c>
      <c r="U87" s="27"/>
    </row>
    <row r="88" spans="1:21" s="26" customFormat="1" ht="31.5" x14ac:dyDescent="0.25">
      <c r="A88" s="85" t="str" cm="1">
        <f t="array" ref="A88">+_xlfn.IFS(B88=$B$119,$A$119,B88=$B$120,$A$119,B88=$B$121,$A$119,B88=$B$122,$A$119,B88=$B$123,$A$123,B88=$B$124,$A$123,B88=$B$125,$A$125,B88=$B$126,$A$125,B88=$B$127,$A$125,B88=$A$128,$A$128)</f>
        <v>3. Modelo de Estado Abierto</v>
      </c>
      <c r="B88" s="85" t="s">
        <v>304</v>
      </c>
      <c r="C88" s="84" t="s">
        <v>352</v>
      </c>
      <c r="D88" s="75" t="s">
        <v>477</v>
      </c>
      <c r="E88" s="75" t="s">
        <v>348</v>
      </c>
      <c r="F88" s="83" t="s">
        <v>197</v>
      </c>
      <c r="G88" s="84"/>
      <c r="H88" s="86"/>
      <c r="I88" s="87"/>
      <c r="J88" s="88"/>
      <c r="K88" s="89"/>
      <c r="L88" s="88"/>
      <c r="M88" s="89"/>
      <c r="N88" s="88"/>
      <c r="O88" s="89"/>
      <c r="P88" s="88"/>
      <c r="Q88" s="88"/>
      <c r="R88" s="88"/>
      <c r="S88" s="90">
        <f t="shared" si="2"/>
        <v>0</v>
      </c>
      <c r="T88" s="84" t="s">
        <v>44</v>
      </c>
      <c r="U88" s="27"/>
    </row>
    <row r="89" spans="1:21" s="26" customFormat="1" ht="31.5" x14ac:dyDescent="0.25">
      <c r="A89" s="85" t="str" cm="1">
        <f t="array" ref="A89">+_xlfn.IFS(B89=$B$119,$A$119,B89=$B$120,$A$119,B89=$B$121,$A$119,B89=$B$122,$A$119,B89=$B$123,$A$123,B89=$B$124,$A$123,B89=$B$125,$A$125,B89=$B$126,$A$125,B89=$B$127,$A$125,B89=$A$128,$A$128)</f>
        <v>3. Modelo de Estado Abierto</v>
      </c>
      <c r="B89" s="85" t="s">
        <v>304</v>
      </c>
      <c r="C89" s="84" t="s">
        <v>355</v>
      </c>
      <c r="D89" s="75" t="s">
        <v>478</v>
      </c>
      <c r="E89" s="75" t="s">
        <v>351</v>
      </c>
      <c r="F89" s="83" t="s">
        <v>197</v>
      </c>
      <c r="G89" s="84"/>
      <c r="H89" s="86"/>
      <c r="I89" s="87"/>
      <c r="J89" s="88"/>
      <c r="K89" s="89"/>
      <c r="L89" s="88"/>
      <c r="M89" s="89"/>
      <c r="N89" s="88"/>
      <c r="O89" s="89"/>
      <c r="P89" s="88"/>
      <c r="Q89" s="88"/>
      <c r="R89" s="88"/>
      <c r="S89" s="90">
        <f t="shared" si="2"/>
        <v>0</v>
      </c>
      <c r="T89" s="84" t="s">
        <v>44</v>
      </c>
      <c r="U89" s="27"/>
    </row>
    <row r="90" spans="1:21" s="26" customFormat="1" ht="47.25" x14ac:dyDescent="0.25">
      <c r="A90" s="85" t="str" cm="1">
        <f t="array" ref="A90">+_xlfn.IFS(B90=$B$119,$A$119,B90=$B$120,$A$119,B90=$B$121,$A$119,B90=$B$122,$A$119,B90=$B$123,$A$123,B90=$B$124,$A$123,B90=$B$125,$A$125,B90=$B$126,$A$125,B90=$B$127,$A$125,B90=$A$128,$A$128)</f>
        <v>3. Modelo de Estado Abierto</v>
      </c>
      <c r="B90" s="85" t="s">
        <v>304</v>
      </c>
      <c r="C90" s="84" t="s">
        <v>358</v>
      </c>
      <c r="D90" s="75" t="s">
        <v>353</v>
      </c>
      <c r="E90" s="75" t="s">
        <v>354</v>
      </c>
      <c r="F90" s="83" t="s">
        <v>201</v>
      </c>
      <c r="G90" s="84"/>
      <c r="H90" s="86"/>
      <c r="I90" s="87"/>
      <c r="J90" s="88"/>
      <c r="K90" s="89"/>
      <c r="L90" s="88"/>
      <c r="M90" s="89"/>
      <c r="N90" s="88"/>
      <c r="O90" s="89"/>
      <c r="P90" s="88"/>
      <c r="Q90" s="88"/>
      <c r="R90" s="88"/>
      <c r="S90" s="90">
        <f t="shared" si="2"/>
        <v>0</v>
      </c>
      <c r="T90" s="84" t="s">
        <v>44</v>
      </c>
      <c r="U90" s="27"/>
    </row>
    <row r="91" spans="1:21" s="26" customFormat="1" ht="47.25" x14ac:dyDescent="0.25">
      <c r="A91" s="85" t="str" cm="1">
        <f t="array" ref="A91">+_xlfn.IFS(B91=$B$119,$A$119,B91=$B$120,$A$119,B91=$B$121,$A$119,B91=$B$122,$A$119,B91=$B$123,$A$123,B91=$B$124,$A$123,B91=$B$125,$A$125,B91=$B$126,$A$125,B91=$B$127,$A$125,B91=$A$128,$A$128)</f>
        <v>3. Modelo de Estado Abierto</v>
      </c>
      <c r="B91" s="85" t="s">
        <v>304</v>
      </c>
      <c r="C91" s="84" t="s">
        <v>361</v>
      </c>
      <c r="D91" s="75" t="s">
        <v>479</v>
      </c>
      <c r="E91" s="75" t="s">
        <v>357</v>
      </c>
      <c r="F91" s="83" t="s">
        <v>201</v>
      </c>
      <c r="G91" s="84"/>
      <c r="H91" s="86"/>
      <c r="I91" s="87"/>
      <c r="J91" s="88"/>
      <c r="K91" s="89"/>
      <c r="L91" s="88"/>
      <c r="M91" s="89"/>
      <c r="N91" s="88"/>
      <c r="O91" s="89"/>
      <c r="P91" s="88"/>
      <c r="Q91" s="88"/>
      <c r="R91" s="88"/>
      <c r="S91" s="90">
        <f t="shared" si="2"/>
        <v>0</v>
      </c>
      <c r="T91" s="84" t="s">
        <v>44</v>
      </c>
      <c r="U91" s="27"/>
    </row>
    <row r="92" spans="1:21" s="26" customFormat="1" x14ac:dyDescent="0.25">
      <c r="A92" s="85" t="str" cm="1">
        <f t="array" ref="A92">+_xlfn.IFS(B92=$B$119,$A$119,B92=$B$120,$A$119,B92=$B$121,$A$119,B92=$B$122,$A$119,B92=$B$123,$A$123,B92=$B$124,$A$123,B92=$B$125,$A$125,B92=$B$126,$A$125,B92=$B$127,$A$125,B92=$A$128,$A$128)</f>
        <v>3. Modelo de Estado Abierto</v>
      </c>
      <c r="B92" s="85" t="s">
        <v>304</v>
      </c>
      <c r="C92" s="84" t="s">
        <v>308</v>
      </c>
      <c r="D92" s="75" t="s">
        <v>480</v>
      </c>
      <c r="E92" s="75" t="s">
        <v>360</v>
      </c>
      <c r="F92" s="77" t="s">
        <v>197</v>
      </c>
      <c r="G92" s="84"/>
      <c r="H92" s="86"/>
      <c r="I92" s="87"/>
      <c r="J92" s="88"/>
      <c r="K92" s="89"/>
      <c r="L92" s="88"/>
      <c r="M92" s="89"/>
      <c r="N92" s="88"/>
      <c r="O92" s="89"/>
      <c r="P92" s="88"/>
      <c r="Q92" s="88"/>
      <c r="R92" s="88"/>
      <c r="S92" s="90">
        <f t="shared" si="2"/>
        <v>0</v>
      </c>
      <c r="T92" s="84" t="s">
        <v>44</v>
      </c>
      <c r="U92" s="27"/>
    </row>
    <row r="93" spans="1:21" s="26" customFormat="1" x14ac:dyDescent="0.25">
      <c r="A93" s="85" t="str" cm="1">
        <f t="array" ref="A93">+_xlfn.IFS(B93=$B$119,$A$119,B93=$B$120,$A$119,B93=$B$121,$A$119,B93=$B$122,$A$119,B93=$B$123,$A$123,B93=$B$124,$A$123,B93=$B$125,$A$125,B93=$B$126,$A$125,B93=$B$127,$A$125,B93=$A$128,$A$128)</f>
        <v>3. Modelo de Estado Abierto</v>
      </c>
      <c r="B93" s="85" t="s">
        <v>304</v>
      </c>
      <c r="C93" s="84" t="s">
        <v>364</v>
      </c>
      <c r="D93" s="75" t="s">
        <v>481</v>
      </c>
      <c r="E93" s="75" t="s">
        <v>360</v>
      </c>
      <c r="F93" s="83" t="s">
        <v>197</v>
      </c>
      <c r="G93" s="84"/>
      <c r="H93" s="86"/>
      <c r="I93" s="87"/>
      <c r="J93" s="88"/>
      <c r="K93" s="89"/>
      <c r="L93" s="88"/>
      <c r="M93" s="89"/>
      <c r="N93" s="88"/>
      <c r="O93" s="89"/>
      <c r="P93" s="88"/>
      <c r="Q93" s="88"/>
      <c r="R93" s="88"/>
      <c r="S93" s="90">
        <f t="shared" si="2"/>
        <v>0</v>
      </c>
      <c r="T93" s="84" t="s">
        <v>44</v>
      </c>
      <c r="U93" s="27"/>
    </row>
    <row r="94" spans="1:21" s="26" customFormat="1" ht="47.25" x14ac:dyDescent="0.25">
      <c r="A94" s="85" t="str" cm="1">
        <f t="array" ref="A94">+_xlfn.IFS(B94=$B$119,$A$119,B94=$B$120,$A$119,B94=$B$121,$A$119,B94=$B$122,$A$119,B94=$B$123,$A$123,B94=$B$124,$A$123,B94=$B$125,$A$125,B94=$B$126,$A$125,B94=$B$127,$A$125,B94=$A$128,$A$128)</f>
        <v>3. Modelo de Estado Abierto</v>
      </c>
      <c r="B94" s="85" t="s">
        <v>304</v>
      </c>
      <c r="C94" s="84" t="s">
        <v>367</v>
      </c>
      <c r="D94" s="75" t="s">
        <v>482</v>
      </c>
      <c r="E94" s="75" t="s">
        <v>363</v>
      </c>
      <c r="F94" s="83" t="s">
        <v>236</v>
      </c>
      <c r="G94" s="84"/>
      <c r="H94" s="86"/>
      <c r="I94" s="87"/>
      <c r="J94" s="88"/>
      <c r="K94" s="89"/>
      <c r="L94" s="88"/>
      <c r="M94" s="89"/>
      <c r="N94" s="88"/>
      <c r="O94" s="89"/>
      <c r="P94" s="88"/>
      <c r="Q94" s="88"/>
      <c r="R94" s="88"/>
      <c r="S94" s="90">
        <f t="shared" si="2"/>
        <v>0</v>
      </c>
      <c r="T94" s="84" t="s">
        <v>44</v>
      </c>
      <c r="U94" s="27"/>
    </row>
    <row r="95" spans="1:21" s="26" customFormat="1" ht="47.25" x14ac:dyDescent="0.25">
      <c r="A95" s="85" t="str" cm="1">
        <f t="array" ref="A95">+_xlfn.IFS(B95=$B$119,$A$119,B95=$B$120,$A$119,B95=$B$121,$A$119,B95=$B$122,$A$119,B95=$B$123,$A$123,B95=$B$124,$A$123,B95=$B$125,$A$125,B95=$B$126,$A$125,B95=$B$127,$A$125,B95=$A$128,$A$128)</f>
        <v>3. Modelo de Estado Abierto</v>
      </c>
      <c r="B95" s="85" t="s">
        <v>304</v>
      </c>
      <c r="C95" s="84" t="s">
        <v>370</v>
      </c>
      <c r="D95" s="75" t="s">
        <v>483</v>
      </c>
      <c r="E95" s="75" t="s">
        <v>366</v>
      </c>
      <c r="F95" s="83" t="s">
        <v>236</v>
      </c>
      <c r="G95" s="84"/>
      <c r="H95" s="86"/>
      <c r="I95" s="87"/>
      <c r="J95" s="88"/>
      <c r="K95" s="89"/>
      <c r="L95" s="88"/>
      <c r="M95" s="89"/>
      <c r="N95" s="88"/>
      <c r="O95" s="89"/>
      <c r="P95" s="88"/>
      <c r="Q95" s="88"/>
      <c r="R95" s="88"/>
      <c r="S95" s="90">
        <f t="shared" si="2"/>
        <v>0</v>
      </c>
      <c r="T95" s="84" t="s">
        <v>44</v>
      </c>
      <c r="U95" s="27"/>
    </row>
    <row r="96" spans="1:21" s="26" customFormat="1" ht="47.25" x14ac:dyDescent="0.25">
      <c r="A96" s="85" t="str" cm="1">
        <f t="array" ref="A96">+_xlfn.IFS(B96=$B$119,$A$119,B96=$B$120,$A$119,B96=$B$121,$A$119,B96=$B$122,$A$119,B96=$B$123,$A$123,B96=$B$124,$A$123,B96=$B$125,$A$125,B96=$B$126,$A$125,B96=$B$127,$A$125,B96=$A$128,$A$128)</f>
        <v>3. Modelo de Estado Abierto</v>
      </c>
      <c r="B96" s="85" t="s">
        <v>304</v>
      </c>
      <c r="C96" s="84" t="s">
        <v>373</v>
      </c>
      <c r="D96" s="75" t="s">
        <v>484</v>
      </c>
      <c r="E96" s="75" t="s">
        <v>369</v>
      </c>
      <c r="F96" s="83" t="s">
        <v>236</v>
      </c>
      <c r="G96" s="84"/>
      <c r="H96" s="86"/>
      <c r="I96" s="87"/>
      <c r="J96" s="88"/>
      <c r="K96" s="89"/>
      <c r="L96" s="88"/>
      <c r="M96" s="89"/>
      <c r="N96" s="88"/>
      <c r="O96" s="89"/>
      <c r="P96" s="88"/>
      <c r="Q96" s="88"/>
      <c r="R96" s="88"/>
      <c r="S96" s="90">
        <f t="shared" si="2"/>
        <v>0</v>
      </c>
      <c r="T96" s="84" t="s">
        <v>44</v>
      </c>
      <c r="U96" s="27"/>
    </row>
    <row r="97" spans="1:21" s="26" customFormat="1" ht="31.5" x14ac:dyDescent="0.25">
      <c r="A97" s="85" t="str" cm="1">
        <f t="array" ref="A97">+_xlfn.IFS(B97=$B$119,$A$119,B97=$B$120,$A$119,B97=$B$121,$A$119,B97=$B$122,$A$119,B97=$B$123,$A$123,B97=$B$124,$A$123,B97=$B$125,$A$125,B97=$B$126,$A$125,B97=$B$127,$A$125,B97=$A$128,$A$128)</f>
        <v>3. Modelo de Estado Abierto</v>
      </c>
      <c r="B97" s="85" t="s">
        <v>304</v>
      </c>
      <c r="C97" s="84" t="s">
        <v>376</v>
      </c>
      <c r="D97" s="75" t="s">
        <v>485</v>
      </c>
      <c r="E97" s="75" t="s">
        <v>486</v>
      </c>
      <c r="F97" s="83" t="s">
        <v>236</v>
      </c>
      <c r="G97" s="84"/>
      <c r="H97" s="86"/>
      <c r="I97" s="87"/>
      <c r="J97" s="88"/>
      <c r="K97" s="89"/>
      <c r="L97" s="88"/>
      <c r="M97" s="89"/>
      <c r="N97" s="88"/>
      <c r="O97" s="89"/>
      <c r="P97" s="88"/>
      <c r="Q97" s="88"/>
      <c r="R97" s="88"/>
      <c r="S97" s="90">
        <f t="shared" si="2"/>
        <v>0</v>
      </c>
      <c r="T97" s="84" t="s">
        <v>44</v>
      </c>
      <c r="U97" s="27"/>
    </row>
    <row r="98" spans="1:21" s="26" customFormat="1" ht="31.5" x14ac:dyDescent="0.25">
      <c r="A98" s="85" t="str" cm="1">
        <f t="array" ref="A98">+_xlfn.IFS(B98=$B$119,$A$119,B98=$B$120,$A$119,B98=$B$121,$A$119,B98=$B$122,$A$119,B98=$B$123,$A$123,B98=$B$124,$A$123,B98=$B$125,$A$125,B98=$B$126,$A$125,B98=$B$127,$A$125,B98=$A$128,$A$128)</f>
        <v>3. Modelo de Estado Abierto</v>
      </c>
      <c r="B98" s="85" t="s">
        <v>304</v>
      </c>
      <c r="C98" s="84" t="s">
        <v>487</v>
      </c>
      <c r="D98" s="75" t="s">
        <v>488</v>
      </c>
      <c r="E98" s="75" t="s">
        <v>372</v>
      </c>
      <c r="F98" s="83" t="s">
        <v>236</v>
      </c>
      <c r="G98" s="84"/>
      <c r="H98" s="86"/>
      <c r="I98" s="87"/>
      <c r="J98" s="88"/>
      <c r="K98" s="89"/>
      <c r="L98" s="88"/>
      <c r="M98" s="89"/>
      <c r="N98" s="88"/>
      <c r="O98" s="89"/>
      <c r="P98" s="88"/>
      <c r="Q98" s="88"/>
      <c r="R98" s="88"/>
      <c r="S98" s="90">
        <f t="shared" si="2"/>
        <v>0</v>
      </c>
      <c r="T98" s="84" t="s">
        <v>44</v>
      </c>
      <c r="U98" s="27"/>
    </row>
    <row r="99" spans="1:21" s="26" customFormat="1" ht="31.5" x14ac:dyDescent="0.25">
      <c r="A99" s="85" t="str" cm="1">
        <f t="array" ref="A99">+_xlfn.IFS(B99=$B$119,$A$119,B99=$B$120,$A$119,B99=$B$121,$A$119,B99=$B$122,$A$119,B99=$B$123,$A$123,B99=$B$124,$A$123,B99=$B$125,$A$125,B99=$B$126,$A$125,B99=$B$127,$A$125,B99=$A$128,$A$128)</f>
        <v>3. Modelo de Estado Abierto</v>
      </c>
      <c r="B99" s="85" t="s">
        <v>304</v>
      </c>
      <c r="C99" s="84" t="s">
        <v>489</v>
      </c>
      <c r="D99" s="75" t="s">
        <v>490</v>
      </c>
      <c r="E99" s="75" t="s">
        <v>375</v>
      </c>
      <c r="F99" s="83" t="s">
        <v>151</v>
      </c>
      <c r="G99" s="84"/>
      <c r="H99" s="86"/>
      <c r="I99" s="87"/>
      <c r="J99" s="88"/>
      <c r="K99" s="89"/>
      <c r="L99" s="88"/>
      <c r="M99" s="89"/>
      <c r="N99" s="88"/>
      <c r="O99" s="89"/>
      <c r="P99" s="88"/>
      <c r="Q99" s="88"/>
      <c r="R99" s="88"/>
      <c r="S99" s="90">
        <f t="shared" si="2"/>
        <v>0</v>
      </c>
      <c r="T99" s="84" t="s">
        <v>44</v>
      </c>
      <c r="U99" s="27"/>
    </row>
    <row r="100" spans="1:21" s="26" customFormat="1" ht="31.5" x14ac:dyDescent="0.25">
      <c r="A100" s="85" t="str" cm="1">
        <f t="array" ref="A100">+_xlfn.IFS(B100=$B$119,$A$119,B100=$B$120,$A$119,B100=$B$121,$A$119,B100=$B$122,$A$119,B100=$B$123,$A$123,B100=$B$124,$A$123,B100=$B$125,$A$125,B100=$B$126,$A$125,B100=$B$127,$A$125,B100=$A$128,$A$128)</f>
        <v>3. Modelo de Estado Abierto</v>
      </c>
      <c r="B100" s="85" t="s">
        <v>304</v>
      </c>
      <c r="C100" s="84" t="s">
        <v>491</v>
      </c>
      <c r="D100" s="75" t="s">
        <v>492</v>
      </c>
      <c r="E100" s="75" t="s">
        <v>378</v>
      </c>
      <c r="F100" s="83" t="s">
        <v>151</v>
      </c>
      <c r="G100" s="84"/>
      <c r="H100" s="86"/>
      <c r="I100" s="87"/>
      <c r="J100" s="88"/>
      <c r="K100" s="89"/>
      <c r="L100" s="88"/>
      <c r="M100" s="89"/>
      <c r="N100" s="88"/>
      <c r="O100" s="89"/>
      <c r="P100" s="88"/>
      <c r="Q100" s="88"/>
      <c r="R100" s="88"/>
      <c r="S100" s="90">
        <f t="shared" si="2"/>
        <v>0</v>
      </c>
      <c r="T100" s="84" t="s">
        <v>44</v>
      </c>
      <c r="U100" s="27"/>
    </row>
    <row r="101" spans="1:21" s="26" customFormat="1" ht="31.5" x14ac:dyDescent="0.25">
      <c r="A101" s="85" t="str" cm="1">
        <f t="array" ref="A101">+_xlfn.IFS(B101=$B$119,$A$119,B101=$B$120,$A$119,B101=$B$121,$A$119,B101=$B$122,$A$119,B101=$B$123,$A$123,B101=$B$124,$A$123,B101=$B$125,$A$125,B101=$B$126,$A$125,B101=$B$127,$A$125,B101=$A$128,$A$128)</f>
        <v>3. Modelo de Estado Abierto</v>
      </c>
      <c r="B101" s="85" t="s">
        <v>304</v>
      </c>
      <c r="C101" s="84" t="s">
        <v>311</v>
      </c>
      <c r="D101" s="75" t="s">
        <v>493</v>
      </c>
      <c r="E101" s="75" t="s">
        <v>310</v>
      </c>
      <c r="F101" s="77" t="s">
        <v>129</v>
      </c>
      <c r="G101" s="84"/>
      <c r="H101" s="86"/>
      <c r="I101" s="87"/>
      <c r="J101" s="88"/>
      <c r="K101" s="89"/>
      <c r="L101" s="88"/>
      <c r="M101" s="89"/>
      <c r="N101" s="88"/>
      <c r="O101" s="89"/>
      <c r="P101" s="88"/>
      <c r="Q101" s="88"/>
      <c r="R101" s="88"/>
      <c r="S101" s="90">
        <f t="shared" si="2"/>
        <v>0</v>
      </c>
      <c r="T101" s="84" t="s">
        <v>44</v>
      </c>
      <c r="U101" s="27"/>
    </row>
    <row r="102" spans="1:21" s="26" customFormat="1" ht="31.5" x14ac:dyDescent="0.25">
      <c r="A102" s="85" t="str" cm="1">
        <f t="array" ref="A102">+_xlfn.IFS(B102=$B$119,$A$119,B102=$B$120,$A$119,B102=$B$121,$A$119,B102=$B$122,$A$119,B102=$B$123,$A$123,B102=$B$124,$A$123,B102=$B$125,$A$125,B102=$B$126,$A$125,B102=$B$127,$A$125,B102=$A$128,$A$128)</f>
        <v>3. Modelo de Estado Abierto</v>
      </c>
      <c r="B102" s="85" t="s">
        <v>304</v>
      </c>
      <c r="C102" s="84" t="s">
        <v>314</v>
      </c>
      <c r="D102" s="75" t="s">
        <v>312</v>
      </c>
      <c r="E102" s="75" t="s">
        <v>313</v>
      </c>
      <c r="F102" s="78" t="s">
        <v>129</v>
      </c>
      <c r="G102" s="84"/>
      <c r="H102" s="86"/>
      <c r="I102" s="87"/>
      <c r="J102" s="88"/>
      <c r="K102" s="89"/>
      <c r="L102" s="88"/>
      <c r="M102" s="89"/>
      <c r="N102" s="88"/>
      <c r="O102" s="89"/>
      <c r="P102" s="88"/>
      <c r="Q102" s="88"/>
      <c r="R102" s="88"/>
      <c r="S102" s="90">
        <f t="shared" si="2"/>
        <v>0</v>
      </c>
      <c r="T102" s="84" t="s">
        <v>44</v>
      </c>
      <c r="U102" s="27"/>
    </row>
    <row r="103" spans="1:21" s="26" customFormat="1" ht="57" customHeight="1" x14ac:dyDescent="0.25">
      <c r="A103" s="85" t="str" cm="1">
        <f t="array" ref="A103">+_xlfn.IFS(B103=$B$119,$A$119,B103=$B$120,$A$119,B103=$B$121,$A$119,B103=$B$122,$A$119,B103=$B$123,$A$123,B103=$B$124,$A$123,B103=$B$125,$A$125,B103=$B$126,$A$125,B103=$B$127,$A$125,B103=$A$128,$A$128)</f>
        <v>3. Modelo de Estado Abierto</v>
      </c>
      <c r="B103" s="85" t="s">
        <v>304</v>
      </c>
      <c r="C103" s="84" t="s">
        <v>318</v>
      </c>
      <c r="D103" s="75" t="s">
        <v>315</v>
      </c>
      <c r="E103" s="75" t="s">
        <v>316</v>
      </c>
      <c r="F103" s="78" t="s">
        <v>317</v>
      </c>
      <c r="G103" s="84"/>
      <c r="H103" s="86"/>
      <c r="I103" s="87"/>
      <c r="J103" s="88"/>
      <c r="K103" s="89"/>
      <c r="L103" s="88"/>
      <c r="M103" s="89"/>
      <c r="N103" s="88"/>
      <c r="O103" s="89"/>
      <c r="P103" s="88"/>
      <c r="Q103" s="88"/>
      <c r="R103" s="88"/>
      <c r="S103" s="90">
        <f t="shared" si="2"/>
        <v>0</v>
      </c>
      <c r="T103" s="84" t="s">
        <v>44</v>
      </c>
      <c r="U103" s="27"/>
    </row>
    <row r="104" spans="1:21" s="26" customFormat="1" ht="107.1" customHeight="1" x14ac:dyDescent="0.25">
      <c r="A104" s="85" t="str" cm="1">
        <f t="array" ref="A104">+_xlfn.IFS(B104=$B$119,$A$119,B104=$B$120,$A$119,B104=$B$121,$A$119,B104=$B$122,$A$119,B104=$B$123,$A$123,B104=$B$124,$A$123,B104=$B$125,$A$125,B104=$B$126,$A$125,B104=$B$127,$A$125,B104=$A$128,$A$128)</f>
        <v>3. Modelo de Estado Abierto</v>
      </c>
      <c r="B104" s="85" t="s">
        <v>304</v>
      </c>
      <c r="C104" s="84" t="s">
        <v>322</v>
      </c>
      <c r="D104" s="75" t="s">
        <v>319</v>
      </c>
      <c r="E104" s="75" t="s">
        <v>320</v>
      </c>
      <c r="F104" s="77" t="s">
        <v>321</v>
      </c>
      <c r="G104" s="84"/>
      <c r="H104" s="86"/>
      <c r="I104" s="87"/>
      <c r="J104" s="88"/>
      <c r="K104" s="89"/>
      <c r="L104" s="88"/>
      <c r="M104" s="89"/>
      <c r="N104" s="88"/>
      <c r="O104" s="89"/>
      <c r="P104" s="88"/>
      <c r="Q104" s="88"/>
      <c r="R104" s="88"/>
      <c r="S104" s="90">
        <f t="shared" si="2"/>
        <v>0</v>
      </c>
      <c r="T104" s="84" t="s">
        <v>44</v>
      </c>
      <c r="U104" s="27"/>
    </row>
    <row r="105" spans="1:21" s="26" customFormat="1" ht="31.5" x14ac:dyDescent="0.25">
      <c r="A105" s="85" t="str" cm="1">
        <f t="array" ref="A105">+_xlfn.IFS(B105=$B$119,$A$119,B105=$B$120,$A$119,B105=$B$121,$A$119,B105=$B$122,$A$119,B105=$B$123,$A$123,B105=$B$124,$A$123,B105=$B$125,$A$125,B105=$B$126,$A$125,B105=$B$127,$A$125,B105=$A$128,$A$128)</f>
        <v>3. Modelo de Estado Abierto</v>
      </c>
      <c r="B105" s="85" t="s">
        <v>304</v>
      </c>
      <c r="C105" s="84" t="s">
        <v>325</v>
      </c>
      <c r="D105" s="75" t="s">
        <v>494</v>
      </c>
      <c r="E105" s="75" t="s">
        <v>495</v>
      </c>
      <c r="F105" s="83" t="s">
        <v>73</v>
      </c>
      <c r="G105" s="84"/>
      <c r="H105" s="86"/>
      <c r="I105" s="87"/>
      <c r="J105" s="88"/>
      <c r="K105" s="89"/>
      <c r="L105" s="88"/>
      <c r="M105" s="89"/>
      <c r="N105" s="88"/>
      <c r="O105" s="89"/>
      <c r="P105" s="88"/>
      <c r="Q105" s="88"/>
      <c r="R105" s="88"/>
      <c r="S105" s="90">
        <f t="shared" si="2"/>
        <v>0</v>
      </c>
      <c r="T105" s="84" t="s">
        <v>44</v>
      </c>
      <c r="U105" s="27"/>
    </row>
    <row r="106" spans="1:21" s="26" customFormat="1" ht="63" x14ac:dyDescent="0.25">
      <c r="A106" s="85" t="str" cm="1">
        <f t="array" ref="A106">+_xlfn.IFS(B106=$B$119,$A$119,B106=$B$120,$A$119,B106=$B$121,$A$119,B106=$B$122,$A$119,B106=$B$123,$A$123,B106=$B$124,$A$123,B106=$B$125,$A$125,B106=$B$126,$A$125,B106=$B$127,$A$125,B106=$A$128,$A$128)</f>
        <v>3. Modelo de Estado Abierto</v>
      </c>
      <c r="B106" s="85" t="s">
        <v>304</v>
      </c>
      <c r="C106" s="84" t="s">
        <v>328</v>
      </c>
      <c r="D106" s="75" t="s">
        <v>326</v>
      </c>
      <c r="E106" s="75" t="s">
        <v>496</v>
      </c>
      <c r="F106" s="83" t="s">
        <v>190</v>
      </c>
      <c r="G106" s="84"/>
      <c r="H106" s="86"/>
      <c r="I106" s="87"/>
      <c r="J106" s="88"/>
      <c r="K106" s="89"/>
      <c r="L106" s="88"/>
      <c r="M106" s="89"/>
      <c r="N106" s="88"/>
      <c r="O106" s="89"/>
      <c r="P106" s="88"/>
      <c r="Q106" s="88"/>
      <c r="R106" s="88"/>
      <c r="S106" s="90">
        <f t="shared" si="2"/>
        <v>0</v>
      </c>
      <c r="T106" s="84" t="s">
        <v>44</v>
      </c>
      <c r="U106" s="27"/>
    </row>
    <row r="107" spans="1:21" s="26" customFormat="1" ht="31.5" x14ac:dyDescent="0.25">
      <c r="A107" s="85" t="str" cm="1">
        <f t="array" ref="A107">+_xlfn.IFS(B107=$B$119,$A$119,B107=$B$120,$A$119,B107=$B$121,$A$119,B107=$B$122,$A$119,B107=$B$123,$A$123,B107=$B$124,$A$123,B107=$B$125,$A$125,B107=$B$126,$A$125,B107=$B$127,$A$125,B107=$A$128,$A$128)</f>
        <v>3. Modelo de Estado Abierto</v>
      </c>
      <c r="B107" s="85" t="s">
        <v>304</v>
      </c>
      <c r="C107" s="84" t="s">
        <v>331</v>
      </c>
      <c r="D107" s="75" t="s">
        <v>329</v>
      </c>
      <c r="E107" s="75" t="s">
        <v>497</v>
      </c>
      <c r="F107" s="83" t="s">
        <v>190</v>
      </c>
      <c r="G107" s="84"/>
      <c r="H107" s="86"/>
      <c r="I107" s="87"/>
      <c r="J107" s="88"/>
      <c r="K107" s="89"/>
      <c r="L107" s="88"/>
      <c r="M107" s="89"/>
      <c r="N107" s="88"/>
      <c r="O107" s="89"/>
      <c r="P107" s="88"/>
      <c r="Q107" s="88"/>
      <c r="R107" s="88"/>
      <c r="S107" s="90">
        <f t="shared" si="2"/>
        <v>0</v>
      </c>
      <c r="T107" s="84" t="s">
        <v>44</v>
      </c>
      <c r="U107" s="27"/>
    </row>
    <row r="108" spans="1:21" s="26" customFormat="1" x14ac:dyDescent="0.25">
      <c r="A108" s="28"/>
      <c r="B108" s="28"/>
      <c r="C108" s="29"/>
      <c r="D108" s="73"/>
      <c r="E108" s="73"/>
      <c r="F108" s="91"/>
      <c r="G108" s="29"/>
      <c r="H108" s="32"/>
      <c r="I108" s="33"/>
      <c r="J108" s="32"/>
      <c r="K108" s="32"/>
      <c r="L108" s="32"/>
      <c r="M108" s="32"/>
      <c r="N108" s="32"/>
      <c r="O108" s="32"/>
      <c r="P108" s="32"/>
      <c r="Q108" s="32"/>
      <c r="R108" s="32"/>
      <c r="S108" s="92"/>
      <c r="T108" s="29"/>
      <c r="U108" s="27"/>
    </row>
    <row r="109" spans="1:21" s="26" customFormat="1" x14ac:dyDescent="0.25">
      <c r="A109" s="28"/>
      <c r="B109" s="28"/>
      <c r="C109" s="29"/>
      <c r="D109" s="73"/>
      <c r="E109" s="73"/>
      <c r="F109" s="91"/>
      <c r="G109" s="29"/>
      <c r="H109" s="32"/>
      <c r="I109" s="33"/>
      <c r="J109" s="32"/>
      <c r="K109" s="32"/>
      <c r="L109" s="32"/>
      <c r="M109" s="32"/>
      <c r="N109" s="32"/>
      <c r="O109" s="32"/>
      <c r="P109" s="32"/>
      <c r="Q109" s="32"/>
      <c r="R109" s="32"/>
      <c r="S109" s="92"/>
      <c r="T109" s="29"/>
      <c r="U109" s="27"/>
    </row>
    <row r="110" spans="1:21" s="26" customFormat="1" x14ac:dyDescent="0.25">
      <c r="A110" s="28"/>
      <c r="B110" s="28"/>
      <c r="C110" s="29"/>
      <c r="D110" s="73"/>
      <c r="E110" s="73"/>
      <c r="F110" s="91"/>
      <c r="G110" s="29"/>
      <c r="H110" s="32"/>
      <c r="I110" s="33"/>
      <c r="J110" s="32"/>
      <c r="K110" s="32"/>
      <c r="L110" s="32"/>
      <c r="M110" s="32"/>
      <c r="N110" s="32"/>
      <c r="O110" s="32"/>
      <c r="P110" s="32"/>
      <c r="Q110" s="32"/>
      <c r="R110" s="32"/>
      <c r="S110" s="92"/>
      <c r="T110" s="29"/>
      <c r="U110" s="27"/>
    </row>
    <row r="111" spans="1:21" s="26" customFormat="1" x14ac:dyDescent="0.25">
      <c r="A111" s="28"/>
      <c r="B111" s="28"/>
      <c r="C111" s="29"/>
      <c r="D111" s="73"/>
      <c r="E111" s="73"/>
      <c r="F111" s="91"/>
      <c r="G111" s="29"/>
      <c r="H111" s="32"/>
      <c r="I111" s="33"/>
      <c r="J111" s="32"/>
      <c r="K111" s="32"/>
      <c r="L111" s="32"/>
      <c r="M111" s="32"/>
      <c r="N111" s="32"/>
      <c r="O111" s="32"/>
      <c r="P111" s="32"/>
      <c r="Q111" s="32"/>
      <c r="R111" s="32"/>
      <c r="S111" s="92"/>
      <c r="T111" s="29"/>
      <c r="U111" s="27"/>
    </row>
    <row r="112" spans="1:21" s="26" customFormat="1" x14ac:dyDescent="0.25">
      <c r="A112" s="28"/>
      <c r="B112" s="28"/>
      <c r="C112" s="29"/>
      <c r="D112" s="73"/>
      <c r="E112" s="73"/>
      <c r="F112" s="91"/>
      <c r="G112" s="29"/>
      <c r="H112" s="32"/>
      <c r="I112" s="33"/>
      <c r="J112" s="32"/>
      <c r="K112" s="32"/>
      <c r="L112" s="32"/>
      <c r="M112" s="32"/>
      <c r="N112" s="32"/>
      <c r="O112" s="32"/>
      <c r="P112" s="32"/>
      <c r="Q112" s="32"/>
      <c r="R112" s="32"/>
      <c r="S112" s="92"/>
      <c r="T112" s="29"/>
      <c r="U112" s="27"/>
    </row>
    <row r="113" spans="1:21" s="26" customFormat="1" x14ac:dyDescent="0.25">
      <c r="A113" s="28"/>
      <c r="B113" s="28"/>
      <c r="C113" s="29"/>
      <c r="D113" s="73"/>
      <c r="E113" s="73"/>
      <c r="F113" s="91"/>
      <c r="G113" s="29"/>
      <c r="H113" s="32"/>
      <c r="I113" s="33"/>
      <c r="J113" s="32"/>
      <c r="K113" s="32"/>
      <c r="L113" s="32"/>
      <c r="M113" s="32"/>
      <c r="N113" s="32"/>
      <c r="O113" s="32"/>
      <c r="P113" s="32"/>
      <c r="Q113" s="32"/>
      <c r="R113" s="32"/>
      <c r="S113" s="92"/>
      <c r="T113" s="29"/>
      <c r="U113" s="27"/>
    </row>
    <row r="114" spans="1:21" s="26" customFormat="1" x14ac:dyDescent="0.25">
      <c r="A114" s="28"/>
      <c r="B114" s="28"/>
      <c r="C114" s="29"/>
      <c r="D114" s="73"/>
      <c r="E114" s="73"/>
      <c r="F114" s="91"/>
      <c r="G114" s="29"/>
      <c r="H114" s="32"/>
      <c r="I114" s="33"/>
      <c r="J114" s="32"/>
      <c r="K114" s="32"/>
      <c r="L114" s="32"/>
      <c r="M114" s="32"/>
      <c r="N114" s="32"/>
      <c r="O114" s="32"/>
      <c r="P114" s="32"/>
      <c r="Q114" s="32"/>
      <c r="R114" s="32"/>
      <c r="S114" s="92"/>
      <c r="T114" s="29"/>
      <c r="U114" s="27"/>
    </row>
    <row r="115" spans="1:21" ht="27.75" customHeight="1" x14ac:dyDescent="0.25">
      <c r="A115" s="28"/>
      <c r="B115" s="28"/>
      <c r="C115" s="29"/>
      <c r="D115" s="30"/>
      <c r="E115" s="30"/>
      <c r="F115" s="31"/>
      <c r="G115" s="29"/>
      <c r="H115" s="32"/>
      <c r="I115" s="33"/>
      <c r="J115" s="32"/>
      <c r="K115" s="32"/>
      <c r="L115" s="32"/>
      <c r="M115" s="32"/>
      <c r="N115" s="32"/>
      <c r="O115" s="32"/>
      <c r="P115" s="32"/>
      <c r="Q115" s="32"/>
      <c r="R115" s="32"/>
      <c r="S115" s="34"/>
      <c r="T115" s="35"/>
      <c r="U115" s="36"/>
    </row>
    <row r="116" spans="1:21" ht="30.75" customHeight="1" x14ac:dyDescent="0.25">
      <c r="A116" s="352" t="s">
        <v>498</v>
      </c>
      <c r="B116" s="352"/>
      <c r="C116" s="37"/>
      <c r="D116" s="38"/>
      <c r="E116" s="38"/>
      <c r="F116" s="39"/>
      <c r="G116" s="39"/>
      <c r="H116" s="39"/>
      <c r="I116" s="39"/>
    </row>
    <row r="117" spans="1:21" ht="21.75" customHeight="1" x14ac:dyDescent="0.25">
      <c r="A117" s="40"/>
      <c r="B117" s="40"/>
      <c r="C117" s="40"/>
      <c r="D117" s="38"/>
      <c r="E117" s="38"/>
      <c r="F117" s="39"/>
      <c r="G117" s="39"/>
      <c r="H117" s="39"/>
      <c r="I117" s="39"/>
      <c r="S117" s="41" t="s">
        <v>37</v>
      </c>
      <c r="T117" s="42">
        <f t="shared" ref="T117:T119" si="3">COUNTIF($T$11:$T$101,S117)</f>
        <v>0</v>
      </c>
    </row>
    <row r="118" spans="1:21" ht="21" customHeight="1" x14ac:dyDescent="0.25">
      <c r="A118" s="43" t="s">
        <v>379</v>
      </c>
      <c r="B118" s="43" t="s">
        <v>380</v>
      </c>
      <c r="C118" s="43" t="s">
        <v>381</v>
      </c>
      <c r="D118" s="38"/>
      <c r="E118" s="38"/>
      <c r="F118" s="39"/>
      <c r="G118" s="39"/>
      <c r="H118" s="39"/>
      <c r="I118" s="39"/>
      <c r="S118" s="44" t="s">
        <v>40</v>
      </c>
      <c r="T118" s="42">
        <f t="shared" si="3"/>
        <v>0</v>
      </c>
    </row>
    <row r="119" spans="1:21" x14ac:dyDescent="0.2">
      <c r="A119" s="346" t="s">
        <v>382</v>
      </c>
      <c r="B119" s="45" t="s">
        <v>65</v>
      </c>
      <c r="C119" s="46">
        <f>+COUNTIF(B11:B101,B119)</f>
        <v>6</v>
      </c>
      <c r="D119" s="38"/>
      <c r="E119" s="38"/>
      <c r="F119" s="39"/>
      <c r="G119" s="39"/>
      <c r="H119" s="39"/>
      <c r="I119" s="39"/>
      <c r="S119" s="47" t="s">
        <v>43</v>
      </c>
      <c r="T119" s="42">
        <f t="shared" si="3"/>
        <v>0</v>
      </c>
    </row>
    <row r="120" spans="1:21" x14ac:dyDescent="0.2">
      <c r="A120" s="346"/>
      <c r="B120" s="45" t="s">
        <v>88</v>
      </c>
      <c r="C120" s="46">
        <f>+COUNTIF(B12:B101,B120)</f>
        <v>4</v>
      </c>
      <c r="D120" s="38"/>
      <c r="I120" s="38"/>
      <c r="S120" s="48" t="s">
        <v>44</v>
      </c>
      <c r="T120" s="42">
        <f>COUNTIF($T$11:$T$101,S120)</f>
        <v>91</v>
      </c>
    </row>
    <row r="121" spans="1:21" ht="16.5" customHeight="1" x14ac:dyDescent="0.2">
      <c r="A121" s="346"/>
      <c r="B121" s="49" t="s">
        <v>102</v>
      </c>
      <c r="C121" s="50">
        <f t="shared" ref="C121:C128" si="4">+COUNTIF(B13:B116,B121)</f>
        <v>3</v>
      </c>
      <c r="D121" s="38"/>
      <c r="I121" s="38"/>
    </row>
    <row r="122" spans="1:21" ht="16.5" customHeight="1" x14ac:dyDescent="0.2">
      <c r="A122" s="346"/>
      <c r="B122" s="51" t="s">
        <v>112</v>
      </c>
      <c r="C122" s="46">
        <f t="shared" si="4"/>
        <v>4</v>
      </c>
      <c r="D122" s="38"/>
      <c r="I122" s="38"/>
    </row>
    <row r="123" spans="1:21" ht="16.5" customHeight="1" x14ac:dyDescent="0.2">
      <c r="A123" s="353" t="s">
        <v>383</v>
      </c>
      <c r="B123" s="51" t="s">
        <v>125</v>
      </c>
      <c r="C123" s="46">
        <f t="shared" si="4"/>
        <v>2</v>
      </c>
      <c r="D123" s="38"/>
      <c r="I123" s="38"/>
    </row>
    <row r="124" spans="1:21" ht="16.5" customHeight="1" x14ac:dyDescent="0.2">
      <c r="A124" s="353"/>
      <c r="B124" s="51" t="s">
        <v>135</v>
      </c>
      <c r="C124" s="46">
        <f t="shared" si="4"/>
        <v>5</v>
      </c>
      <c r="D124" s="38"/>
      <c r="I124" s="38"/>
    </row>
    <row r="125" spans="1:21" ht="16.5" customHeight="1" x14ac:dyDescent="0.2">
      <c r="A125" s="353" t="s">
        <v>384</v>
      </c>
      <c r="B125" s="51" t="s">
        <v>152</v>
      </c>
      <c r="C125" s="46">
        <f t="shared" si="4"/>
        <v>31</v>
      </c>
      <c r="D125" s="38"/>
      <c r="I125" s="38"/>
    </row>
    <row r="126" spans="1:21" ht="16.5" customHeight="1" x14ac:dyDescent="0.2">
      <c r="A126" s="353"/>
      <c r="B126" s="51" t="s">
        <v>250</v>
      </c>
      <c r="C126" s="46">
        <f t="shared" si="4"/>
        <v>15</v>
      </c>
      <c r="D126" s="38"/>
      <c r="I126" s="38"/>
    </row>
    <row r="127" spans="1:21" ht="16.5" customHeight="1" x14ac:dyDescent="0.2">
      <c r="A127" s="353"/>
      <c r="B127" s="51" t="s">
        <v>304</v>
      </c>
      <c r="C127" s="46">
        <f t="shared" si="4"/>
        <v>27</v>
      </c>
      <c r="D127" s="38"/>
      <c r="I127" s="38"/>
    </row>
    <row r="128" spans="1:21" ht="16.5" customHeight="1" x14ac:dyDescent="0.25">
      <c r="A128" s="52" t="s">
        <v>385</v>
      </c>
      <c r="B128" s="52" t="s">
        <v>385</v>
      </c>
      <c r="C128" s="46">
        <f t="shared" si="4"/>
        <v>0</v>
      </c>
      <c r="D128" s="38"/>
      <c r="I128" s="38"/>
    </row>
    <row r="129" spans="1:4" ht="16.5" customHeight="1" x14ac:dyDescent="0.25">
      <c r="A129" s="365" t="s">
        <v>386</v>
      </c>
      <c r="B129" s="366"/>
      <c r="C129" s="53">
        <f>+SUM(C119:C128)</f>
        <v>97</v>
      </c>
    </row>
    <row r="132" spans="1:4" ht="409.5" customHeight="1" x14ac:dyDescent="0.25">
      <c r="A132" s="349" t="s">
        <v>499</v>
      </c>
      <c r="B132" s="350"/>
      <c r="C132" s="351"/>
      <c r="D132" s="38"/>
    </row>
    <row r="133" spans="1:4" ht="16.5" customHeight="1" x14ac:dyDescent="0.25">
      <c r="A133" s="38"/>
      <c r="B133" s="38"/>
      <c r="C133" s="38"/>
      <c r="D133" s="38"/>
    </row>
    <row r="134" spans="1:4" ht="16.5" customHeight="1" x14ac:dyDescent="0.25">
      <c r="A134" s="38"/>
      <c r="B134" s="38"/>
      <c r="C134" s="38"/>
      <c r="D134" s="38"/>
    </row>
    <row r="135" spans="1:4" ht="78.75" customHeight="1" x14ac:dyDescent="0.25"/>
    <row r="136" spans="1:4" ht="64.5" customHeight="1" x14ac:dyDescent="0.25"/>
    <row r="137" spans="1:4" ht="64.5" customHeight="1" x14ac:dyDescent="0.25"/>
    <row r="138" spans="1:4" ht="64.5" customHeight="1" x14ac:dyDescent="0.25"/>
    <row r="139" spans="1:4" ht="64.5" customHeight="1" x14ac:dyDescent="0.25"/>
    <row r="140" spans="1:4" ht="64.5" customHeight="1" x14ac:dyDescent="0.25"/>
    <row r="141" spans="1:4" x14ac:dyDescent="0.25"/>
    <row r="142" spans="1:4" x14ac:dyDescent="0.25"/>
    <row r="143" spans="1:4" x14ac:dyDescent="0.25"/>
    <row r="144" spans="1:4" x14ac:dyDescent="0.25"/>
    <row r="145" spans="22:26" x14ac:dyDescent="0.25"/>
    <row r="149" spans="22:26" ht="16.5" customHeight="1" x14ac:dyDescent="0.25">
      <c r="V149" s="54" t="s">
        <v>500</v>
      </c>
      <c r="W149" s="55" t="s">
        <v>501</v>
      </c>
      <c r="X149" s="56" t="s">
        <v>502</v>
      </c>
      <c r="Y149" s="56" t="s">
        <v>503</v>
      </c>
      <c r="Z149" s="57" t="s">
        <v>504</v>
      </c>
    </row>
    <row r="150" spans="22:26" ht="85.5" x14ac:dyDescent="0.2">
      <c r="V150" s="58" t="s">
        <v>382</v>
      </c>
      <c r="W150" s="59" t="s">
        <v>505</v>
      </c>
      <c r="X150" s="58" t="s">
        <v>151</v>
      </c>
      <c r="Y150" s="60" t="s">
        <v>506</v>
      </c>
      <c r="Z150" s="60" t="s">
        <v>507</v>
      </c>
    </row>
    <row r="151" spans="22:26" ht="57" x14ac:dyDescent="0.2">
      <c r="V151" s="61" t="s">
        <v>508</v>
      </c>
      <c r="W151" s="62" t="s">
        <v>509</v>
      </c>
      <c r="X151" s="63" t="s">
        <v>151</v>
      </c>
      <c r="Y151" s="64" t="s">
        <v>510</v>
      </c>
      <c r="Z151" s="64" t="s">
        <v>511</v>
      </c>
    </row>
    <row r="152" spans="22:26" ht="101.25" customHeight="1" x14ac:dyDescent="0.2">
      <c r="V152" s="61" t="s">
        <v>512</v>
      </c>
      <c r="W152" s="65" t="s">
        <v>513</v>
      </c>
      <c r="X152" s="63" t="s">
        <v>92</v>
      </c>
      <c r="Y152" s="64" t="s">
        <v>514</v>
      </c>
      <c r="Z152" s="64" t="s">
        <v>515</v>
      </c>
    </row>
    <row r="153" spans="22:26" ht="71.25" x14ac:dyDescent="0.2">
      <c r="V153" s="61" t="s">
        <v>516</v>
      </c>
      <c r="W153" s="62" t="s">
        <v>517</v>
      </c>
      <c r="X153" s="63" t="s">
        <v>69</v>
      </c>
      <c r="Y153" s="64" t="s">
        <v>518</v>
      </c>
      <c r="Z153" s="64" t="s">
        <v>519</v>
      </c>
    </row>
    <row r="154" spans="22:26" ht="71.25" x14ac:dyDescent="0.2">
      <c r="V154" s="61" t="s">
        <v>520</v>
      </c>
      <c r="W154" s="65" t="s">
        <v>521</v>
      </c>
      <c r="X154" s="63" t="s">
        <v>92</v>
      </c>
      <c r="Y154" s="64" t="s">
        <v>514</v>
      </c>
      <c r="Z154" s="64" t="s">
        <v>522</v>
      </c>
    </row>
    <row r="155" spans="22:26" ht="85.5" x14ac:dyDescent="0.25">
      <c r="V155" s="66" t="s">
        <v>383</v>
      </c>
      <c r="W155" s="67" t="s">
        <v>523</v>
      </c>
      <c r="X155" s="68" t="s">
        <v>524</v>
      </c>
      <c r="Y155" s="69" t="s">
        <v>525</v>
      </c>
      <c r="Z155" s="69" t="s">
        <v>526</v>
      </c>
    </row>
    <row r="156" spans="22:26" ht="128.25" x14ac:dyDescent="0.25">
      <c r="V156" s="70" t="s">
        <v>384</v>
      </c>
      <c r="W156" s="67" t="s">
        <v>527</v>
      </c>
      <c r="X156" s="70" t="s">
        <v>528</v>
      </c>
      <c r="Y156" s="69" t="s">
        <v>529</v>
      </c>
      <c r="Z156" s="69" t="s">
        <v>530</v>
      </c>
    </row>
    <row r="157" spans="22:26" ht="71.25" x14ac:dyDescent="0.25">
      <c r="V157" s="71" t="s">
        <v>531</v>
      </c>
      <c r="W157" s="72" t="s">
        <v>532</v>
      </c>
      <c r="X157" s="71" t="s">
        <v>533</v>
      </c>
      <c r="Y157" s="64" t="s">
        <v>534</v>
      </c>
      <c r="Z157" s="64" t="s">
        <v>535</v>
      </c>
    </row>
    <row r="158" spans="22:26" ht="71.25" x14ac:dyDescent="0.25">
      <c r="V158" s="71" t="s">
        <v>536</v>
      </c>
      <c r="W158" s="72" t="s">
        <v>537</v>
      </c>
      <c r="X158" s="71" t="s">
        <v>538</v>
      </c>
      <c r="Y158" s="64" t="s">
        <v>539</v>
      </c>
      <c r="Z158" s="64" t="s">
        <v>540</v>
      </c>
    </row>
    <row r="159" spans="22:26" ht="71.25" x14ac:dyDescent="0.25">
      <c r="V159" s="71" t="s">
        <v>541</v>
      </c>
      <c r="W159" s="72" t="s">
        <v>542</v>
      </c>
      <c r="X159" s="71" t="s">
        <v>197</v>
      </c>
      <c r="Y159" s="64" t="s">
        <v>543</v>
      </c>
      <c r="Z159" s="64" t="s">
        <v>544</v>
      </c>
    </row>
  </sheetData>
  <autoFilter ref="A10:T107" xr:uid="{695655E3-907B-48B9-8089-173D739C525B}">
    <sortState xmlns:xlrd2="http://schemas.microsoft.com/office/spreadsheetml/2017/richdata2" ref="A11:T107">
      <sortCondition ref="B10:B107"/>
    </sortState>
  </autoFilter>
  <mergeCells count="13">
    <mergeCell ref="A5:T5"/>
    <mergeCell ref="B1:R4"/>
    <mergeCell ref="A6:T6"/>
    <mergeCell ref="A129:B129"/>
    <mergeCell ref="J9:K9"/>
    <mergeCell ref="L9:M9"/>
    <mergeCell ref="N9:O9"/>
    <mergeCell ref="J8:O8"/>
    <mergeCell ref="A132:C132"/>
    <mergeCell ref="A116:B116"/>
    <mergeCell ref="A119:A122"/>
    <mergeCell ref="A123:A124"/>
    <mergeCell ref="A125:A127"/>
  </mergeCells>
  <phoneticPr fontId="17" type="noConversion"/>
  <conditionalFormatting sqref="S11:S115">
    <cfRule type="containsErrors" dxfId="18" priority="11">
      <formula>ISERROR(S11)</formula>
    </cfRule>
  </conditionalFormatting>
  <conditionalFormatting sqref="S117">
    <cfRule type="cellIs" dxfId="17" priority="5" operator="equal">
      <formula>"Abierta"</formula>
    </cfRule>
    <cfRule type="cellIs" dxfId="16" priority="6" operator="equal">
      <formula>"Vencida"</formula>
    </cfRule>
    <cfRule type="cellIs" dxfId="15" priority="7" operator="equal">
      <formula>"Cerrada"</formula>
    </cfRule>
  </conditionalFormatting>
  <dataValidations count="2">
    <dataValidation type="list" allowBlank="1" showInputMessage="1" showErrorMessage="1" sqref="T11:T115" xr:uid="{AF6C54BB-05E9-49A6-BC27-D95F07FD4A75}">
      <formula1>$S$117:$S$120</formula1>
    </dataValidation>
    <dataValidation type="list" allowBlank="1" showInputMessage="1" showErrorMessage="1" sqref="B11:B115" xr:uid="{474189AA-B12F-4502-9B85-E42C46D480CC}">
      <formula1>$B$119:$B$128</formula1>
    </dataValidation>
  </dataValidations>
  <pageMargins left="0.7" right="0.7" top="0.75" bottom="0.75" header="0.3" footer="0.3"/>
  <pageSetup orientation="portrait" horizontalDpi="4294967293" r:id="rId1"/>
  <drawing r:id="rId2"/>
  <extLst>
    <ext xmlns:x14="http://schemas.microsoft.com/office/spreadsheetml/2009/9/main" uri="{78C0D931-6437-407d-A8EE-F0AAD7539E65}">
      <x14:conditionalFormattings>
        <x14:conditionalFormatting xmlns:xm="http://schemas.microsoft.com/office/excel/2006/main">
          <x14:cfRule type="containsText" priority="122" operator="containsText" id="{80460E7B-B604-498E-91A6-7EBB9DFC82D8}">
            <xm:f>NOT(ISERROR(SEARCH($S$120,T11)))</xm:f>
            <xm:f>$S$120</xm:f>
            <x14:dxf>
              <font>
                <b/>
                <i val="0"/>
                <color theme="0"/>
              </font>
              <fill>
                <patternFill patternType="solid">
                  <bgColor theme="8" tint="-0.249977111117893"/>
                </patternFill>
              </fill>
            </x14:dxf>
          </x14:cfRule>
          <x14:cfRule type="containsText" priority="123" operator="containsText" id="{7C9926FA-F250-4077-AAD0-78AB9DA5AFB8}">
            <xm:f>NOT(ISERROR(SEARCH($S$119,T11)))</xm:f>
            <xm:f>$S$119</xm:f>
            <x14:dxf>
              <font>
                <b/>
                <i val="0"/>
                <color theme="1"/>
              </font>
              <fill>
                <patternFill patternType="solid">
                  <bgColor rgb="FFFF0000"/>
                </patternFill>
              </fill>
            </x14:dxf>
          </x14:cfRule>
          <x14:cfRule type="containsText" priority="124" operator="containsText" id="{93458679-A4AE-46C6-8E46-BE2D68EA104F}">
            <xm:f>NOT(ISERROR(SEARCH($S$118,T11)))</xm:f>
            <xm:f>$S$118</xm:f>
            <x14:dxf>
              <font>
                <b/>
                <i val="0"/>
                <color theme="1"/>
              </font>
              <fill>
                <patternFill patternType="solid">
                  <bgColor theme="7"/>
                </patternFill>
              </fill>
            </x14:dxf>
          </x14:cfRule>
          <x14:cfRule type="containsText" priority="125" operator="containsText" id="{4767B9AD-0CA3-4461-A5D0-220F01D17D57}">
            <xm:f>NOT(ISERROR(SEARCH($S$117,T11)))</xm:f>
            <xm:f>$S$117</xm:f>
            <x14:dxf>
              <font>
                <b/>
                <i val="0"/>
                <color theme="1"/>
              </font>
              <fill>
                <patternFill patternType="solid">
                  <bgColor rgb="FF92D050"/>
                </patternFill>
              </fill>
            </x14:dxf>
          </x14:cfRule>
          <xm:sqref>T11:T115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B8C38-EEF6-4E09-99D5-7C9868958FAF}">
  <dimension ref="A1:A3"/>
  <sheetViews>
    <sheetView workbookViewId="0">
      <selection activeCell="L6" sqref="L6"/>
    </sheetView>
  </sheetViews>
  <sheetFormatPr baseColWidth="10" defaultColWidth="11.42578125" defaultRowHeight="15" x14ac:dyDescent="0.25"/>
  <sheetData>
    <row r="1" spans="1:1" x14ac:dyDescent="0.25">
      <c r="A1" t="s">
        <v>545</v>
      </c>
    </row>
    <row r="2" spans="1:1" x14ac:dyDescent="0.25">
      <c r="A2" t="s">
        <v>546</v>
      </c>
    </row>
    <row r="3" spans="1:1" x14ac:dyDescent="0.25">
      <c r="A3" t="s">
        <v>547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6F383-8A73-413C-9FF4-0C780029AFFA}">
  <sheetPr>
    <pageSetUpPr fitToPage="1"/>
  </sheetPr>
  <dimension ref="A1:AHD274"/>
  <sheetViews>
    <sheetView showGridLines="0" topLeftCell="E20" zoomScale="82" zoomScaleNormal="70" workbookViewId="0">
      <selection activeCell="G21" sqref="G21"/>
    </sheetView>
  </sheetViews>
  <sheetFormatPr baseColWidth="10" defaultColWidth="11.42578125" defaultRowHeight="16.5" customHeight="1" outlineLevelCol="1" x14ac:dyDescent="0.25"/>
  <cols>
    <col min="1" max="1" width="37.140625" style="19" customWidth="1"/>
    <col min="2" max="2" width="56.42578125" style="19" customWidth="1"/>
    <col min="3" max="3" width="16.85546875" style="19" customWidth="1"/>
    <col min="4" max="4" width="91.85546875" style="19" customWidth="1"/>
    <col min="5" max="5" width="53.42578125" style="19" customWidth="1"/>
    <col min="6" max="6" width="42.5703125" style="19" customWidth="1"/>
    <col min="7" max="7" width="75.7109375" style="19" customWidth="1"/>
    <col min="8" max="8" width="15.85546875" style="19" customWidth="1"/>
    <col min="9" max="9" width="16.85546875" style="19" customWidth="1"/>
    <col min="10" max="10" width="14.5703125" style="19" customWidth="1"/>
    <col min="11" max="16" width="10.28515625" style="19" customWidth="1"/>
    <col min="17" max="17" width="40.42578125" style="19" customWidth="1"/>
    <col min="18" max="18" width="42.85546875" style="19" customWidth="1"/>
    <col min="19" max="19" width="38.140625" style="19" customWidth="1"/>
    <col min="20" max="21" width="38.42578125" style="19" customWidth="1"/>
    <col min="22" max="22" width="26.85546875" style="19" customWidth="1"/>
    <col min="23" max="23" width="11.42578125" style="19" customWidth="1"/>
    <col min="24" max="28" width="54.85546875" style="19" customWidth="1"/>
    <col min="29" max="886" width="11.42578125" style="19" customWidth="1"/>
    <col min="887" max="888" width="11.42578125" style="19" customWidth="1" outlineLevel="1"/>
    <col min="889" max="896" width="11.42578125" style="19" customWidth="1"/>
    <col min="897" max="16384" width="11.42578125" style="19"/>
  </cols>
  <sheetData>
    <row r="1" spans="1:22" ht="21" customHeight="1" x14ac:dyDescent="0.25">
      <c r="A1" s="134"/>
      <c r="B1" s="372" t="s">
        <v>27</v>
      </c>
      <c r="C1" s="373"/>
      <c r="D1" s="373"/>
      <c r="E1" s="373"/>
      <c r="F1" s="373"/>
      <c r="G1" s="373"/>
      <c r="H1" s="373"/>
      <c r="I1" s="373"/>
      <c r="J1" s="373"/>
      <c r="K1" s="373"/>
      <c r="L1" s="373"/>
      <c r="M1" s="373"/>
      <c r="N1" s="373"/>
      <c r="O1" s="373"/>
      <c r="P1" s="373"/>
      <c r="Q1" s="373"/>
      <c r="R1" s="373"/>
      <c r="S1" s="373"/>
      <c r="T1" s="139" t="s">
        <v>28</v>
      </c>
      <c r="U1" s="180"/>
      <c r="V1" s="140"/>
    </row>
    <row r="2" spans="1:22" ht="21" customHeight="1" x14ac:dyDescent="0.25">
      <c r="A2" s="135"/>
      <c r="B2" s="374"/>
      <c r="C2" s="360"/>
      <c r="D2" s="360"/>
      <c r="E2" s="360"/>
      <c r="F2" s="360"/>
      <c r="G2" s="360"/>
      <c r="H2" s="360"/>
      <c r="I2" s="360"/>
      <c r="J2" s="360"/>
      <c r="K2" s="360"/>
      <c r="L2" s="360"/>
      <c r="M2" s="360"/>
      <c r="N2" s="360"/>
      <c r="O2" s="360"/>
      <c r="P2" s="360"/>
      <c r="Q2" s="360"/>
      <c r="R2" s="360"/>
      <c r="S2" s="360"/>
      <c r="T2" s="139" t="s">
        <v>29</v>
      </c>
      <c r="U2" s="180"/>
      <c r="V2" s="140"/>
    </row>
    <row r="3" spans="1:22" ht="21" customHeight="1" x14ac:dyDescent="0.25">
      <c r="A3" s="135"/>
      <c r="B3" s="374"/>
      <c r="C3" s="360"/>
      <c r="D3" s="360"/>
      <c r="E3" s="360"/>
      <c r="F3" s="360"/>
      <c r="G3" s="360"/>
      <c r="H3" s="360"/>
      <c r="I3" s="360"/>
      <c r="J3" s="360"/>
      <c r="K3" s="360"/>
      <c r="L3" s="360"/>
      <c r="M3" s="360"/>
      <c r="N3" s="360"/>
      <c r="O3" s="360"/>
      <c r="P3" s="360"/>
      <c r="Q3" s="360"/>
      <c r="R3" s="360"/>
      <c r="S3" s="360"/>
      <c r="T3" s="137" t="s">
        <v>30</v>
      </c>
      <c r="U3" s="181"/>
      <c r="V3" s="138"/>
    </row>
    <row r="4" spans="1:22" ht="21" customHeight="1" x14ac:dyDescent="0.25">
      <c r="A4" s="136"/>
      <c r="B4" s="375"/>
      <c r="C4" s="376"/>
      <c r="D4" s="376"/>
      <c r="E4" s="376"/>
      <c r="F4" s="376"/>
      <c r="G4" s="376"/>
      <c r="H4" s="376"/>
      <c r="I4" s="376"/>
      <c r="J4" s="376"/>
      <c r="K4" s="376"/>
      <c r="L4" s="376"/>
      <c r="M4" s="376"/>
      <c r="N4" s="376"/>
      <c r="O4" s="376"/>
      <c r="P4" s="376"/>
      <c r="Q4" s="376"/>
      <c r="R4" s="376"/>
      <c r="S4" s="376"/>
      <c r="T4" s="141" t="s">
        <v>31</v>
      </c>
      <c r="U4" s="182"/>
      <c r="V4" s="142"/>
    </row>
    <row r="5" spans="1:22" x14ac:dyDescent="0.25">
      <c r="A5" s="304" t="s">
        <v>32</v>
      </c>
      <c r="B5" s="305"/>
      <c r="C5" s="305"/>
      <c r="D5" s="305"/>
      <c r="E5" s="305"/>
      <c r="F5" s="305"/>
      <c r="G5" s="305"/>
      <c r="H5" s="305"/>
      <c r="I5" s="305"/>
      <c r="J5" s="305"/>
      <c r="K5" s="305"/>
      <c r="L5" s="305"/>
      <c r="M5" s="305"/>
      <c r="N5" s="305"/>
      <c r="O5" s="305"/>
      <c r="P5" s="305"/>
      <c r="Q5" s="305"/>
      <c r="R5" s="305"/>
      <c r="S5" s="305"/>
      <c r="T5" s="305"/>
      <c r="U5" s="305"/>
      <c r="V5" s="306"/>
    </row>
    <row r="6" spans="1:22" x14ac:dyDescent="0.25">
      <c r="A6" s="304" t="s">
        <v>33</v>
      </c>
      <c r="B6" s="305"/>
      <c r="C6" s="305"/>
      <c r="D6" s="305"/>
      <c r="E6" s="305"/>
      <c r="F6" s="305"/>
      <c r="G6" s="305"/>
      <c r="H6" s="305"/>
      <c r="I6" s="305"/>
      <c r="J6" s="305"/>
      <c r="K6" s="305"/>
      <c r="L6" s="305"/>
      <c r="M6" s="305"/>
      <c r="N6" s="305"/>
      <c r="O6" s="305"/>
      <c r="P6" s="305"/>
      <c r="Q6" s="305"/>
      <c r="R6" s="305"/>
      <c r="S6" s="305"/>
      <c r="T6" s="305"/>
      <c r="U6" s="305"/>
      <c r="V6" s="306"/>
    </row>
    <row r="7" spans="1:22" x14ac:dyDescent="0.25">
      <c r="A7" s="123"/>
      <c r="B7" s="124"/>
      <c r="C7" s="124"/>
      <c r="D7" s="124"/>
      <c r="E7" s="124"/>
      <c r="F7" s="124"/>
      <c r="G7" s="124"/>
      <c r="H7" s="124"/>
      <c r="I7" s="124"/>
      <c r="J7" s="124"/>
      <c r="K7" s="124"/>
      <c r="L7" s="124"/>
      <c r="M7" s="124"/>
      <c r="N7" s="124"/>
      <c r="O7" s="124"/>
      <c r="P7" s="124"/>
      <c r="Q7" s="124"/>
      <c r="R7" s="124"/>
      <c r="S7" s="124"/>
      <c r="T7" s="124"/>
      <c r="U7" s="124"/>
      <c r="V7" s="124"/>
    </row>
    <row r="8" spans="1:22" ht="16.5" customHeight="1" x14ac:dyDescent="0.25">
      <c r="A8" s="307" t="s">
        <v>34</v>
      </c>
      <c r="B8" s="308"/>
      <c r="C8" s="124"/>
      <c r="D8" s="145" t="s">
        <v>35</v>
      </c>
      <c r="E8" s="124"/>
      <c r="F8" s="380" t="s">
        <v>36</v>
      </c>
      <c r="G8" s="381"/>
      <c r="H8" s="381"/>
      <c r="I8" s="381"/>
      <c r="J8" s="382"/>
      <c r="K8" s="124"/>
      <c r="L8" s="124"/>
      <c r="M8" s="124"/>
      <c r="N8" s="124"/>
      <c r="O8" s="124"/>
      <c r="P8" s="124"/>
      <c r="Q8" s="124"/>
      <c r="R8" s="124"/>
      <c r="S8" s="124"/>
      <c r="T8" s="124"/>
      <c r="U8" s="124"/>
      <c r="V8" s="124"/>
    </row>
    <row r="9" spans="1:22" ht="16.5" customHeight="1" x14ac:dyDescent="0.25">
      <c r="A9" s="199" t="s">
        <v>37</v>
      </c>
      <c r="B9" s="200">
        <f>COUNTIF($V$18:$V$107,A9)</f>
        <v>0</v>
      </c>
      <c r="C9" s="124"/>
      <c r="D9" s="143" t="s">
        <v>38</v>
      </c>
      <c r="E9" s="133"/>
      <c r="F9" s="377" t="s">
        <v>39</v>
      </c>
      <c r="G9" s="378"/>
      <c r="H9" s="378"/>
      <c r="I9" s="378"/>
      <c r="J9" s="379"/>
      <c r="K9" s="124"/>
      <c r="L9" s="124"/>
      <c r="M9" s="124"/>
      <c r="N9" s="124"/>
      <c r="O9" s="124"/>
      <c r="P9" s="124"/>
      <c r="Q9" s="124"/>
      <c r="R9" s="124"/>
      <c r="S9" s="124"/>
      <c r="T9" s="124"/>
      <c r="U9" s="124"/>
      <c r="V9" s="124"/>
    </row>
    <row r="10" spans="1:22" ht="16.5" customHeight="1" x14ac:dyDescent="0.2">
      <c r="A10" s="201" t="s">
        <v>40</v>
      </c>
      <c r="B10" s="202">
        <f>COUNTIF($V$18:$V$107,A10)</f>
        <v>0</v>
      </c>
      <c r="C10" s="124"/>
      <c r="D10" s="144" t="s">
        <v>41</v>
      </c>
      <c r="E10" s="124"/>
      <c r="F10" s="322" t="s">
        <v>42</v>
      </c>
      <c r="G10" s="323"/>
      <c r="H10" s="323"/>
      <c r="I10" s="323"/>
      <c r="J10" s="324"/>
      <c r="K10" s="124"/>
      <c r="L10" s="124"/>
      <c r="M10" s="124"/>
      <c r="N10" s="124"/>
      <c r="O10" s="124"/>
      <c r="P10" s="124"/>
      <c r="Q10" s="124"/>
      <c r="R10" s="124"/>
      <c r="S10" s="124"/>
      <c r="T10" s="124"/>
      <c r="U10" s="124"/>
      <c r="V10" s="124"/>
    </row>
    <row r="11" spans="1:22" x14ac:dyDescent="0.25">
      <c r="A11" s="203" t="s">
        <v>43</v>
      </c>
      <c r="B11" s="202">
        <f>COUNTIF($V$18:$V$107,A11)</f>
        <v>0</v>
      </c>
      <c r="C11" s="124"/>
      <c r="D11" s="124"/>
      <c r="E11" s="124"/>
      <c r="F11" s="124"/>
      <c r="G11" s="124"/>
      <c r="H11" s="124"/>
      <c r="I11" s="124"/>
      <c r="J11" s="124"/>
      <c r="K11" s="124"/>
      <c r="L11" s="124"/>
      <c r="M11" s="124"/>
      <c r="N11" s="124"/>
      <c r="O11" s="124"/>
      <c r="P11" s="124"/>
      <c r="Q11" s="124"/>
      <c r="R11" s="124"/>
      <c r="S11" s="124"/>
      <c r="T11" s="124"/>
      <c r="U11" s="124"/>
      <c r="V11" s="124"/>
    </row>
    <row r="12" spans="1:22" x14ac:dyDescent="0.25">
      <c r="A12" s="204" t="s">
        <v>44</v>
      </c>
      <c r="B12" s="205">
        <f>COUNTIF($V$18:$V$274,A12)</f>
        <v>96</v>
      </c>
      <c r="C12" s="124"/>
      <c r="E12" s="124"/>
      <c r="F12" s="124"/>
      <c r="G12" s="124"/>
      <c r="H12" s="124"/>
      <c r="I12" s="124"/>
      <c r="J12" s="124"/>
      <c r="K12" s="124"/>
      <c r="L12" s="124"/>
      <c r="M12" s="124"/>
      <c r="N12" s="124"/>
      <c r="O12" s="124"/>
      <c r="P12" s="124"/>
      <c r="Q12" s="124"/>
      <c r="R12" s="124"/>
      <c r="S12" s="124"/>
      <c r="T12" s="124"/>
      <c r="U12" s="124"/>
      <c r="V12" s="124"/>
    </row>
    <row r="13" spans="1:22" ht="15.75" customHeight="1" x14ac:dyDescent="0.25">
      <c r="A13" s="206" t="s">
        <v>45</v>
      </c>
      <c r="B13" s="207">
        <f>+SUM(B9:B12)</f>
        <v>96</v>
      </c>
      <c r="C13" s="124"/>
      <c r="D13" s="124"/>
      <c r="E13" s="124"/>
      <c r="F13" s="124"/>
      <c r="G13" s="124"/>
      <c r="H13" s="124"/>
      <c r="I13" s="124"/>
      <c r="J13" s="124"/>
      <c r="K13" s="124"/>
      <c r="L13" s="124"/>
      <c r="M13" s="124"/>
      <c r="N13" s="124"/>
      <c r="O13" s="124"/>
      <c r="P13" s="124"/>
      <c r="Q13" s="124"/>
      <c r="R13" s="124"/>
      <c r="S13" s="124"/>
      <c r="T13" s="124"/>
      <c r="U13" s="124"/>
      <c r="V13" s="124"/>
    </row>
    <row r="14" spans="1:22" s="16" customFormat="1" ht="15.75" customHeight="1" x14ac:dyDescent="0.25">
      <c r="C14" s="25"/>
      <c r="D14" s="25"/>
      <c r="E14" s="25"/>
      <c r="F14" s="25"/>
      <c r="G14" s="25"/>
      <c r="H14" s="25"/>
      <c r="I14" s="25"/>
      <c r="J14" s="25"/>
      <c r="K14" s="25"/>
      <c r="L14" s="25"/>
      <c r="M14" s="25"/>
      <c r="N14" s="25"/>
      <c r="O14" s="25"/>
      <c r="P14" s="25"/>
      <c r="Q14" s="25"/>
      <c r="R14" s="25"/>
      <c r="S14" s="25"/>
      <c r="T14" s="25"/>
      <c r="U14" s="25"/>
      <c r="V14" s="25"/>
    </row>
    <row r="15" spans="1:22" ht="54.6" customHeight="1" x14ac:dyDescent="0.25">
      <c r="A15" s="317" t="s">
        <v>46</v>
      </c>
      <c r="B15" s="317" t="s">
        <v>47</v>
      </c>
      <c r="C15" s="317" t="s">
        <v>48</v>
      </c>
      <c r="D15" s="317" t="s">
        <v>49</v>
      </c>
      <c r="E15" s="317" t="s">
        <v>13</v>
      </c>
      <c r="F15" s="332" t="s">
        <v>17</v>
      </c>
      <c r="G15" s="383" t="s">
        <v>548</v>
      </c>
      <c r="H15" s="332" t="s">
        <v>50</v>
      </c>
      <c r="I15" s="332" t="s">
        <v>51</v>
      </c>
      <c r="J15" s="332" t="s">
        <v>52</v>
      </c>
      <c r="K15" s="325" t="s">
        <v>53</v>
      </c>
      <c r="L15" s="327"/>
      <c r="M15" s="328"/>
      <c r="N15" s="328"/>
      <c r="O15" s="328"/>
      <c r="P15" s="328"/>
      <c r="Q15" s="332" t="s">
        <v>54</v>
      </c>
      <c r="R15" s="332" t="s">
        <v>55</v>
      </c>
      <c r="S15" s="332" t="s">
        <v>56</v>
      </c>
      <c r="T15" s="330" t="s">
        <v>57</v>
      </c>
      <c r="U15" s="332" t="s">
        <v>58</v>
      </c>
      <c r="V15" s="317" t="s">
        <v>59</v>
      </c>
    </row>
    <row r="16" spans="1:22" ht="24.75" customHeight="1" x14ac:dyDescent="0.25">
      <c r="A16" s="318"/>
      <c r="B16" s="318"/>
      <c r="C16" s="318"/>
      <c r="D16" s="318"/>
      <c r="E16" s="318"/>
      <c r="F16" s="333"/>
      <c r="G16" s="384"/>
      <c r="H16" s="333"/>
      <c r="I16" s="333"/>
      <c r="J16" s="333"/>
      <c r="K16" s="334" t="s">
        <v>60</v>
      </c>
      <c r="L16" s="335"/>
      <c r="M16" s="336" t="s">
        <v>61</v>
      </c>
      <c r="N16" s="337"/>
      <c r="O16" s="338" t="s">
        <v>62</v>
      </c>
      <c r="P16" s="336"/>
      <c r="Q16" s="333"/>
      <c r="R16" s="333"/>
      <c r="S16" s="333"/>
      <c r="T16" s="331"/>
      <c r="U16" s="333"/>
      <c r="V16" s="318"/>
    </row>
    <row r="17" spans="1:23" x14ac:dyDescent="0.25">
      <c r="A17" s="101"/>
      <c r="B17" s="101"/>
      <c r="C17" s="101"/>
      <c r="D17" s="101"/>
      <c r="E17" s="101"/>
      <c r="F17" s="122"/>
      <c r="G17" s="186"/>
      <c r="H17" s="122"/>
      <c r="I17" s="118"/>
      <c r="J17" s="187"/>
      <c r="K17" s="188" t="s">
        <v>63</v>
      </c>
      <c r="L17" s="189" t="s">
        <v>64</v>
      </c>
      <c r="M17" s="190" t="s">
        <v>63</v>
      </c>
      <c r="N17" s="103" t="s">
        <v>64</v>
      </c>
      <c r="O17" s="103" t="s">
        <v>63</v>
      </c>
      <c r="P17" s="267" t="s">
        <v>64</v>
      </c>
      <c r="Q17" s="121"/>
      <c r="R17" s="118"/>
      <c r="S17" s="120"/>
      <c r="T17" s="120"/>
      <c r="U17" s="120"/>
      <c r="V17" s="105"/>
    </row>
    <row r="18" spans="1:23" s="26" customFormat="1" ht="39.6" customHeight="1" x14ac:dyDescent="0.25">
      <c r="A18" s="224" t="str" cm="1">
        <f t="array" ref="A18">+_xlfn.IFS(B18='Número de actividades'!$C$3,'Número de actividades'!$B$3,B18='Número de actividades'!$C$4,'Número de actividades'!$B$3,B18='Número de actividades'!$C$5,'Número de actividades'!$B$3,B18='Número de actividades'!$C$6,'Número de actividades'!$B$3,B18='Número de actividades'!$C$7,'Número de actividades'!$B$7,B18='Número de actividades'!$C$8,'Número de actividades'!$B$7,B18='Número de actividades'!$C$9,'Número de actividades'!$B$9,B18='Número de actividades'!$C$10,'Número de actividades'!$B$9,B18='Número de actividades'!$C$11,'Número de actividades'!$B$9,B18='Número de actividades'!$B$12,'Número de actividades'!$B$12)</f>
        <v>1. Administración de riesgos</v>
      </c>
      <c r="B18" s="212" t="s">
        <v>65</v>
      </c>
      <c r="C18" s="113" t="s">
        <v>66</v>
      </c>
      <c r="D18" s="238" t="s">
        <v>549</v>
      </c>
      <c r="E18" s="238" t="s">
        <v>68</v>
      </c>
      <c r="F18" s="239" t="s">
        <v>69</v>
      </c>
      <c r="G18" s="109"/>
      <c r="H18" s="110">
        <v>1</v>
      </c>
      <c r="I18" s="111">
        <v>46054</v>
      </c>
      <c r="J18" s="191">
        <v>46203</v>
      </c>
      <c r="K18" s="192">
        <v>0</v>
      </c>
      <c r="L18" s="193">
        <v>0</v>
      </c>
      <c r="M18" s="192">
        <v>1</v>
      </c>
      <c r="N18" s="194">
        <v>0</v>
      </c>
      <c r="O18" s="195">
        <v>0</v>
      </c>
      <c r="P18" s="193">
        <v>0</v>
      </c>
      <c r="Q18" s="259"/>
      <c r="R18" s="196"/>
      <c r="S18" s="194"/>
      <c r="T18" s="197" t="e">
        <f t="shared" ref="T18:T33" si="0">((K18+M18+O18)/(L18+N18+P18))</f>
        <v>#DIV/0!</v>
      </c>
      <c r="U18" s="197"/>
      <c r="V18" s="198" t="s">
        <v>44</v>
      </c>
    </row>
    <row r="19" spans="1:23" s="26" customFormat="1" ht="31.5" x14ac:dyDescent="0.25">
      <c r="A19" s="211" t="str" cm="1">
        <f t="array" ref="A19">+_xlfn.IFS(B19='Número de actividades'!$C$3,'Número de actividades'!$B$3,B19='Número de actividades'!$C$4,'Número de actividades'!$B$3,B19='Número de actividades'!$C$5,'Número de actividades'!$B$3,B19='Número de actividades'!$C$6,'Número de actividades'!$B$3,B19='Número de actividades'!$C$7,'Número de actividades'!$B$7,B19='Número de actividades'!$C$8,'Número de actividades'!$B$7,B19='Número de actividades'!$C$9,'Número de actividades'!$B$9,B19='Número de actividades'!$C$10,'Número de actividades'!$B$9,B19='Número de actividades'!$C$11,'Número de actividades'!$B$9,B19='Número de actividades'!$B$12,'Número de actividades'!$B$12)</f>
        <v>1. Administración de riesgos</v>
      </c>
      <c r="B19" s="212" t="s">
        <v>65</v>
      </c>
      <c r="C19" s="89" t="s">
        <v>70</v>
      </c>
      <c r="D19" s="210" t="s">
        <v>71</v>
      </c>
      <c r="E19" s="210" t="s">
        <v>72</v>
      </c>
      <c r="F19" s="240" t="s">
        <v>73</v>
      </c>
      <c r="G19" s="83"/>
      <c r="H19" s="86">
        <v>1</v>
      </c>
      <c r="I19" s="87">
        <v>46024</v>
      </c>
      <c r="J19" s="151">
        <v>46142</v>
      </c>
      <c r="K19" s="167">
        <v>1</v>
      </c>
      <c r="L19" s="155">
        <v>0</v>
      </c>
      <c r="M19" s="167">
        <v>0</v>
      </c>
      <c r="N19" s="147">
        <v>0</v>
      </c>
      <c r="O19" s="169">
        <v>0</v>
      </c>
      <c r="P19" s="155">
        <v>0</v>
      </c>
      <c r="Q19" s="259"/>
      <c r="R19" s="171"/>
      <c r="S19" s="147"/>
      <c r="T19" s="183" t="e">
        <f t="shared" si="0"/>
        <v>#DIV/0!</v>
      </c>
      <c r="U19" s="183"/>
      <c r="V19" s="172" t="s">
        <v>44</v>
      </c>
    </row>
    <row r="20" spans="1:23" s="26" customFormat="1" ht="31.5" x14ac:dyDescent="0.25">
      <c r="A20" s="211" t="str" cm="1">
        <f t="array" ref="A20">+_xlfn.IFS(B20='Número de actividades'!$C$3,'Número de actividades'!$B$3,B20='Número de actividades'!$C$4,'Número de actividades'!$B$3,B20='Número de actividades'!$C$5,'Número de actividades'!$B$3,B20='Número de actividades'!$C$6,'Número de actividades'!$B$3,B20='Número de actividades'!$C$7,'Número de actividades'!$B$7,B20='Número de actividades'!$C$8,'Número de actividades'!$B$7,B20='Número de actividades'!$C$9,'Número de actividades'!$B$9,B20='Número de actividades'!$C$10,'Número de actividades'!$B$9,B20='Número de actividades'!$C$11,'Número de actividades'!$B$9,B20='Número de actividades'!$B$12,'Número de actividades'!$B$12)</f>
        <v>1. Administración de riesgos</v>
      </c>
      <c r="B20" s="212" t="s">
        <v>65</v>
      </c>
      <c r="C20" s="89" t="s">
        <v>74</v>
      </c>
      <c r="D20" s="210" t="s">
        <v>75</v>
      </c>
      <c r="E20" s="210" t="s">
        <v>76</v>
      </c>
      <c r="F20" s="240" t="s">
        <v>73</v>
      </c>
      <c r="G20" s="75"/>
      <c r="H20" s="86">
        <v>1</v>
      </c>
      <c r="I20" s="87">
        <v>46024</v>
      </c>
      <c r="J20" s="151">
        <v>46053</v>
      </c>
      <c r="K20" s="167">
        <v>1</v>
      </c>
      <c r="L20" s="155">
        <v>0</v>
      </c>
      <c r="M20" s="167">
        <v>0</v>
      </c>
      <c r="N20" s="147">
        <v>0</v>
      </c>
      <c r="O20" s="169">
        <v>0</v>
      </c>
      <c r="P20" s="155">
        <v>0</v>
      </c>
      <c r="Q20" s="259"/>
      <c r="R20" s="171"/>
      <c r="S20" s="147"/>
      <c r="T20" s="183" t="e">
        <f t="shared" si="0"/>
        <v>#DIV/0!</v>
      </c>
      <c r="U20" s="183"/>
      <c r="V20" s="172" t="s">
        <v>44</v>
      </c>
      <c r="W20" s="27"/>
    </row>
    <row r="21" spans="1:23" s="26" customFormat="1" ht="31.5" x14ac:dyDescent="0.25">
      <c r="A21" s="211" t="str" cm="1">
        <f t="array" ref="A21">+_xlfn.IFS(B21='Número de actividades'!$C$3,'Número de actividades'!$B$3,B21='Número de actividades'!$C$4,'Número de actividades'!$B$3,B21='Número de actividades'!$C$5,'Número de actividades'!$B$3,B21='Número de actividades'!$C$6,'Número de actividades'!$B$3,B21='Número de actividades'!$C$7,'Número de actividades'!$B$7,B21='Número de actividades'!$C$8,'Número de actividades'!$B$7,B21='Número de actividades'!$C$9,'Número de actividades'!$B$9,B21='Número de actividades'!$C$10,'Número de actividades'!$B$9,B21='Número de actividades'!$C$11,'Número de actividades'!$B$9,B21='Número de actividades'!$B$12,'Número de actividades'!$B$12)</f>
        <v>1. Administración de riesgos</v>
      </c>
      <c r="B21" s="212" t="s">
        <v>65</v>
      </c>
      <c r="C21" s="89" t="s">
        <v>77</v>
      </c>
      <c r="D21" s="210" t="s">
        <v>398</v>
      </c>
      <c r="E21" s="210" t="s">
        <v>79</v>
      </c>
      <c r="F21" s="240" t="s">
        <v>80</v>
      </c>
      <c r="G21" s="83"/>
      <c r="H21" s="86">
        <v>1</v>
      </c>
      <c r="I21" s="87">
        <v>46024</v>
      </c>
      <c r="J21" s="151">
        <v>46053</v>
      </c>
      <c r="K21" s="167">
        <v>1</v>
      </c>
      <c r="L21" s="155">
        <v>0</v>
      </c>
      <c r="M21" s="167">
        <v>0</v>
      </c>
      <c r="N21" s="147">
        <v>0</v>
      </c>
      <c r="O21" s="169">
        <v>0</v>
      </c>
      <c r="P21" s="155">
        <v>0</v>
      </c>
      <c r="Q21" s="259"/>
      <c r="R21" s="171"/>
      <c r="S21" s="147"/>
      <c r="T21" s="183" t="e">
        <f t="shared" si="0"/>
        <v>#DIV/0!</v>
      </c>
      <c r="U21" s="183"/>
      <c r="V21" s="172" t="s">
        <v>44</v>
      </c>
      <c r="W21" s="27"/>
    </row>
    <row r="22" spans="1:23" s="26" customFormat="1" ht="31.5" x14ac:dyDescent="0.25">
      <c r="A22" s="211" t="str" cm="1">
        <f t="array" ref="A22">+_xlfn.IFS(B22='Número de actividades'!$C$3,'Número de actividades'!$B$3,B22='Número de actividades'!$C$4,'Número de actividades'!$B$3,B22='Número de actividades'!$C$5,'Número de actividades'!$B$3,B22='Número de actividades'!$C$6,'Número de actividades'!$B$3,B22='Número de actividades'!$C$7,'Número de actividades'!$B$7,B22='Número de actividades'!$C$8,'Número de actividades'!$B$7,B22='Número de actividades'!$C$9,'Número de actividades'!$B$9,B22='Número de actividades'!$C$10,'Número de actividades'!$B$9,B22='Número de actividades'!$C$11,'Número de actividades'!$B$9,B22='Número de actividades'!$B$12,'Número de actividades'!$B$12)</f>
        <v>1. Administración de riesgos</v>
      </c>
      <c r="B22" s="212" t="s">
        <v>65</v>
      </c>
      <c r="C22" s="89" t="s">
        <v>81</v>
      </c>
      <c r="D22" s="210" t="s">
        <v>82</v>
      </c>
      <c r="E22" s="210" t="s">
        <v>83</v>
      </c>
      <c r="F22" s="240" t="s">
        <v>73</v>
      </c>
      <c r="G22" s="83"/>
      <c r="H22" s="86">
        <v>2</v>
      </c>
      <c r="I22" s="87">
        <v>46165</v>
      </c>
      <c r="J22" s="151">
        <v>46371</v>
      </c>
      <c r="K22" s="167">
        <v>0</v>
      </c>
      <c r="L22" s="155">
        <v>0</v>
      </c>
      <c r="M22" s="167">
        <v>1</v>
      </c>
      <c r="N22" s="147">
        <v>0</v>
      </c>
      <c r="O22" s="169">
        <v>1</v>
      </c>
      <c r="P22" s="155">
        <v>0</v>
      </c>
      <c r="Q22" s="259"/>
      <c r="R22" s="171"/>
      <c r="S22" s="147"/>
      <c r="T22" s="183" t="e">
        <f t="shared" si="0"/>
        <v>#DIV/0!</v>
      </c>
      <c r="U22" s="183"/>
      <c r="V22" s="172" t="s">
        <v>44</v>
      </c>
      <c r="W22" s="27"/>
    </row>
    <row r="23" spans="1:23" s="26" customFormat="1" ht="31.5" x14ac:dyDescent="0.25">
      <c r="A23" s="211" t="str" cm="1">
        <f t="array" ref="A23">+_xlfn.IFS(B23='Número de actividades'!$C$3,'Número de actividades'!$B$3,B23='Número de actividades'!$C$4,'Número de actividades'!$B$3,B23='Número de actividades'!$C$5,'Número de actividades'!$B$3,B23='Número de actividades'!$C$6,'Número de actividades'!$B$3,B23='Número de actividades'!$C$7,'Número de actividades'!$B$7,B23='Número de actividades'!$C$8,'Número de actividades'!$B$7,B23='Número de actividades'!$C$9,'Número de actividades'!$B$9,B23='Número de actividades'!$C$10,'Número de actividades'!$B$9,B23='Número de actividades'!$C$11,'Número de actividades'!$B$9,B23='Número de actividades'!$B$12,'Número de actividades'!$B$12)</f>
        <v>1. Administración de riesgos</v>
      </c>
      <c r="B23" s="212" t="s">
        <v>65</v>
      </c>
      <c r="C23" s="89" t="s">
        <v>84</v>
      </c>
      <c r="D23" s="210" t="s">
        <v>85</v>
      </c>
      <c r="E23" s="210" t="s">
        <v>86</v>
      </c>
      <c r="F23" s="240" t="s">
        <v>87</v>
      </c>
      <c r="G23" s="209"/>
      <c r="H23" s="86">
        <v>11</v>
      </c>
      <c r="I23" s="87">
        <v>46023</v>
      </c>
      <c r="J23" s="151">
        <v>46387</v>
      </c>
      <c r="K23" s="167">
        <v>1</v>
      </c>
      <c r="L23" s="155">
        <v>0</v>
      </c>
      <c r="M23" s="167">
        <v>4</v>
      </c>
      <c r="N23" s="147">
        <v>0</v>
      </c>
      <c r="O23" s="169">
        <v>6</v>
      </c>
      <c r="P23" s="155">
        <v>0</v>
      </c>
      <c r="Q23" s="259"/>
      <c r="R23" s="171"/>
      <c r="S23" s="147"/>
      <c r="T23" s="183" t="e">
        <f t="shared" si="0"/>
        <v>#DIV/0!</v>
      </c>
      <c r="U23" s="183"/>
      <c r="V23" s="172" t="s">
        <v>44</v>
      </c>
    </row>
    <row r="24" spans="1:23" s="26" customFormat="1" ht="47.25" x14ac:dyDescent="0.25">
      <c r="A24" s="211" t="str" cm="1">
        <f t="array" ref="A24">+_xlfn.IFS(B24='Número de actividades'!$C$3,'Número de actividades'!$B$3,B24='Número de actividades'!$C$4,'Número de actividades'!$B$3,B24='Número de actividades'!$C$5,'Número de actividades'!$B$3,B24='Número de actividades'!$C$6,'Número de actividades'!$B$3,B24='Número de actividades'!$C$7,'Número de actividades'!$B$7,B24='Número de actividades'!$C$8,'Número de actividades'!$B$7,B24='Número de actividades'!$C$9,'Número de actividades'!$B$9,B24='Número de actividades'!$C$10,'Número de actividades'!$B$9,B24='Número de actividades'!$C$11,'Número de actividades'!$B$9,B24='Número de actividades'!$B$12,'Número de actividades'!$B$12)</f>
        <v>1. Administración de riesgos</v>
      </c>
      <c r="B24" s="212" t="s">
        <v>88</v>
      </c>
      <c r="C24" s="89" t="s">
        <v>89</v>
      </c>
      <c r="D24" s="210" t="s">
        <v>550</v>
      </c>
      <c r="E24" s="210" t="s">
        <v>91</v>
      </c>
      <c r="F24" s="240" t="s">
        <v>92</v>
      </c>
      <c r="G24" s="83"/>
      <c r="H24" s="86">
        <v>1</v>
      </c>
      <c r="I24" s="87">
        <v>46023</v>
      </c>
      <c r="J24" s="151">
        <v>46387</v>
      </c>
      <c r="K24" s="167">
        <v>0</v>
      </c>
      <c r="L24" s="155">
        <v>0</v>
      </c>
      <c r="M24" s="167">
        <v>0</v>
      </c>
      <c r="N24" s="147">
        <v>0</v>
      </c>
      <c r="O24" s="169">
        <v>1</v>
      </c>
      <c r="P24" s="155">
        <v>0</v>
      </c>
      <c r="Q24" s="259"/>
      <c r="R24" s="171"/>
      <c r="S24" s="147"/>
      <c r="T24" s="183" t="e">
        <f t="shared" si="0"/>
        <v>#DIV/0!</v>
      </c>
      <c r="U24" s="183"/>
      <c r="V24" s="172" t="s">
        <v>44</v>
      </c>
      <c r="W24" s="27"/>
    </row>
    <row r="25" spans="1:23" s="26" customFormat="1" ht="31.5" x14ac:dyDescent="0.25">
      <c r="A25" s="211" t="str" cm="1">
        <f t="array" ref="A25">+_xlfn.IFS(B25='Número de actividades'!$C$3,'Número de actividades'!$B$3,B25='Número de actividades'!$C$4,'Número de actividades'!$B$3,B25='Número de actividades'!$C$5,'Número de actividades'!$B$3,B25='Número de actividades'!$C$6,'Número de actividades'!$B$3,B25='Número de actividades'!$C$7,'Número de actividades'!$B$7,B25='Número de actividades'!$C$8,'Número de actividades'!$B$7,B25='Número de actividades'!$C$9,'Número de actividades'!$B$9,B25='Número de actividades'!$C$10,'Número de actividades'!$B$9,B25='Número de actividades'!$C$11,'Número de actividades'!$B$9,B25='Número de actividades'!$B$12,'Número de actividades'!$B$12)</f>
        <v>1. Administración de riesgos</v>
      </c>
      <c r="B25" s="212" t="s">
        <v>88</v>
      </c>
      <c r="C25" s="89" t="s">
        <v>93</v>
      </c>
      <c r="D25" s="210" t="s">
        <v>94</v>
      </c>
      <c r="E25" s="210" t="s">
        <v>95</v>
      </c>
      <c r="F25" s="240" t="s">
        <v>92</v>
      </c>
      <c r="G25" s="83"/>
      <c r="H25" s="86">
        <v>1</v>
      </c>
      <c r="I25" s="87">
        <v>46023</v>
      </c>
      <c r="J25" s="151">
        <v>46387</v>
      </c>
      <c r="K25" s="167">
        <v>0</v>
      </c>
      <c r="L25" s="155">
        <v>0</v>
      </c>
      <c r="M25" s="167">
        <v>0</v>
      </c>
      <c r="N25" s="147">
        <v>0</v>
      </c>
      <c r="O25" s="169">
        <v>1</v>
      </c>
      <c r="P25" s="155">
        <v>0</v>
      </c>
      <c r="Q25" s="259"/>
      <c r="R25" s="171"/>
      <c r="S25" s="147"/>
      <c r="T25" s="183" t="e">
        <f t="shared" si="0"/>
        <v>#DIV/0!</v>
      </c>
      <c r="U25" s="183"/>
      <c r="V25" s="172" t="s">
        <v>44</v>
      </c>
      <c r="W25" s="27"/>
    </row>
    <row r="26" spans="1:23" s="26" customFormat="1" ht="31.5" x14ac:dyDescent="0.25">
      <c r="A26" s="211" t="e" cm="1">
        <f t="array" ref="A26">+_xlfn.IFS(B26='Número de actividades'!$C$3,'Número de actividades'!$B$3,B26='Número de actividades'!$C$4,'Número de actividades'!$B$3,B26='Número de actividades'!$C$5,'Número de actividades'!$B$3,B26='Número de actividades'!$C$6,'Número de actividades'!$B$3,B26='Número de actividades'!$C$7,'Número de actividades'!$B$7,B26='Número de actividades'!$C$8,'Número de actividades'!$B$7,B26='Número de actividades'!$C$9,'Número de actividades'!$B$9,B26='Número de actividades'!$C$10,'Número de actividades'!$B$9,B26='Número de actividades'!$C$11,'Número de actividades'!$B$9,B26='Número de actividades'!$B$12,'Número de actividades'!$B$12)</f>
        <v>#N/A</v>
      </c>
      <c r="B26" s="212" t="s">
        <v>551</v>
      </c>
      <c r="C26" s="89" t="s">
        <v>96</v>
      </c>
      <c r="D26" s="210" t="s">
        <v>403</v>
      </c>
      <c r="E26" s="210" t="s">
        <v>98</v>
      </c>
      <c r="F26" s="240" t="s">
        <v>92</v>
      </c>
      <c r="G26" s="83"/>
      <c r="H26" s="86">
        <v>1</v>
      </c>
      <c r="I26" s="87">
        <v>46023</v>
      </c>
      <c r="J26" s="151">
        <v>46387</v>
      </c>
      <c r="K26" s="167">
        <v>0</v>
      </c>
      <c r="L26" s="155">
        <v>0</v>
      </c>
      <c r="M26" s="167">
        <v>0</v>
      </c>
      <c r="N26" s="147">
        <v>0</v>
      </c>
      <c r="O26" s="169">
        <v>1</v>
      </c>
      <c r="P26" s="155">
        <v>0</v>
      </c>
      <c r="Q26" s="259"/>
      <c r="R26" s="171"/>
      <c r="S26" s="147"/>
      <c r="T26" s="183" t="e">
        <f t="shared" si="0"/>
        <v>#DIV/0!</v>
      </c>
      <c r="U26" s="183"/>
      <c r="V26" s="172" t="s">
        <v>44</v>
      </c>
      <c r="W26" s="27"/>
    </row>
    <row r="27" spans="1:23" s="26" customFormat="1" x14ac:dyDescent="0.25">
      <c r="A27" s="211" t="str" cm="1">
        <f t="array" ref="A27">+_xlfn.IFS(B27='Número de actividades'!$C$3,'Número de actividades'!$B$3,B27='Número de actividades'!$C$4,'Número de actividades'!$B$3,B27='Número de actividades'!$C$5,'Número de actividades'!$B$3,B27='Número de actividades'!$C$6,'Número de actividades'!$B$3,B27='Número de actividades'!$C$7,'Número de actividades'!$B$7,B27='Número de actividades'!$C$8,'Número de actividades'!$B$7,B27='Número de actividades'!$C$9,'Número de actividades'!$B$9,B27='Número de actividades'!$C$10,'Número de actividades'!$B$9,B27='Número de actividades'!$C$11,'Número de actividades'!$B$9,B27='Número de actividades'!$B$12,'Número de actividades'!$B$12)</f>
        <v>1. Administración de riesgos</v>
      </c>
      <c r="B27" s="212" t="s">
        <v>88</v>
      </c>
      <c r="C27" s="89" t="s">
        <v>99</v>
      </c>
      <c r="D27" s="210" t="s">
        <v>552</v>
      </c>
      <c r="E27" s="210" t="s">
        <v>101</v>
      </c>
      <c r="F27" s="240" t="s">
        <v>92</v>
      </c>
      <c r="G27" s="83"/>
      <c r="H27" s="86">
        <v>1</v>
      </c>
      <c r="I27" s="87">
        <v>46023</v>
      </c>
      <c r="J27" s="151">
        <v>46387</v>
      </c>
      <c r="K27" s="167">
        <v>0</v>
      </c>
      <c r="L27" s="155">
        <v>0</v>
      </c>
      <c r="M27" s="167">
        <v>0</v>
      </c>
      <c r="N27" s="147">
        <v>0</v>
      </c>
      <c r="O27" s="169">
        <v>1</v>
      </c>
      <c r="P27" s="155">
        <v>0</v>
      </c>
      <c r="Q27" s="259"/>
      <c r="R27" s="171"/>
      <c r="S27" s="147"/>
      <c r="T27" s="183" t="e">
        <f t="shared" si="0"/>
        <v>#DIV/0!</v>
      </c>
      <c r="U27" s="183"/>
      <c r="V27" s="172" t="s">
        <v>44</v>
      </c>
      <c r="W27" s="27"/>
    </row>
    <row r="28" spans="1:23" s="26" customFormat="1" ht="55.5" customHeight="1" x14ac:dyDescent="0.25">
      <c r="A28" s="211" t="str" cm="1">
        <f t="array" ref="A28">+_xlfn.IFS(B28='Número de actividades'!$C$3,'Número de actividades'!$B$3,B28='Número de actividades'!$C$4,'Número de actividades'!$B$3,B28='Número de actividades'!$C$5,'Número de actividades'!$B$3,B28='Número de actividades'!$C$6,'Número de actividades'!$B$3,B28='Número de actividades'!$C$7,'Número de actividades'!$B$7,B28='Número de actividades'!$C$8,'Número de actividades'!$B$7,B28='Número de actividades'!$C$9,'Número de actividades'!$B$9,B28='Número de actividades'!$C$10,'Número de actividades'!$B$9,B28='Número de actividades'!$C$11,'Número de actividades'!$B$9,B28='Número de actividades'!$B$12,'Número de actividades'!$B$12)</f>
        <v>1. Administración de riesgos</v>
      </c>
      <c r="B28" s="212" t="s">
        <v>102</v>
      </c>
      <c r="C28" s="89" t="s">
        <v>103</v>
      </c>
      <c r="D28" s="210" t="s">
        <v>405</v>
      </c>
      <c r="E28" s="225" t="s">
        <v>105</v>
      </c>
      <c r="F28" s="240" t="s">
        <v>69</v>
      </c>
      <c r="G28" s="83"/>
      <c r="H28" s="110">
        <v>1</v>
      </c>
      <c r="I28" s="111">
        <v>46054</v>
      </c>
      <c r="J28" s="191">
        <v>46203</v>
      </c>
      <c r="K28" s="167">
        <v>0</v>
      </c>
      <c r="L28" s="155">
        <v>0</v>
      </c>
      <c r="M28" s="167">
        <v>1</v>
      </c>
      <c r="N28" s="147">
        <v>0</v>
      </c>
      <c r="O28" s="169">
        <v>0</v>
      </c>
      <c r="P28" s="155">
        <v>0</v>
      </c>
      <c r="Q28" s="259"/>
      <c r="R28" s="171"/>
      <c r="S28" s="147"/>
      <c r="T28" s="183" t="e">
        <f t="shared" si="0"/>
        <v>#DIV/0!</v>
      </c>
      <c r="U28" s="183"/>
      <c r="V28" s="172" t="s">
        <v>44</v>
      </c>
      <c r="W28" s="27"/>
    </row>
    <row r="29" spans="1:23" s="26" customFormat="1" ht="63" x14ac:dyDescent="0.25">
      <c r="A29" s="211" t="str" cm="1">
        <f t="array" ref="A29">+_xlfn.IFS(B29='Número de actividades'!$C$3,'Número de actividades'!$B$3,B29='Número de actividades'!$C$4,'Número de actividades'!$B$3,B29='Número de actividades'!$C$5,'Número de actividades'!$B$3,B29='Número de actividades'!$C$6,'Número de actividades'!$B$3,B29='Número de actividades'!$C$7,'Número de actividades'!$B$7,B29='Número de actividades'!$C$8,'Número de actividades'!$B$7,B29='Número de actividades'!$C$9,'Número de actividades'!$B$9,B29='Número de actividades'!$C$10,'Número de actividades'!$B$9,B29='Número de actividades'!$C$11,'Número de actividades'!$B$9,B29='Número de actividades'!$B$12,'Número de actividades'!$B$12)</f>
        <v>1. Administración de riesgos</v>
      </c>
      <c r="B29" s="212" t="s">
        <v>102</v>
      </c>
      <c r="C29" s="89" t="s">
        <v>106</v>
      </c>
      <c r="D29" s="210" t="s">
        <v>408</v>
      </c>
      <c r="E29" s="210" t="s">
        <v>108</v>
      </c>
      <c r="F29" s="240" t="s">
        <v>69</v>
      </c>
      <c r="G29" s="83"/>
      <c r="H29" s="86">
        <v>4</v>
      </c>
      <c r="I29" s="111">
        <v>46054</v>
      </c>
      <c r="J29" s="191">
        <v>46387</v>
      </c>
      <c r="K29" s="167">
        <v>0</v>
      </c>
      <c r="L29" s="155">
        <v>0</v>
      </c>
      <c r="M29" s="167">
        <v>0</v>
      </c>
      <c r="N29" s="147">
        <v>0</v>
      </c>
      <c r="O29" s="169">
        <v>4</v>
      </c>
      <c r="P29" s="155">
        <v>0</v>
      </c>
      <c r="Q29" s="259"/>
      <c r="R29" s="171"/>
      <c r="S29" s="147"/>
      <c r="T29" s="183" t="e">
        <f t="shared" si="0"/>
        <v>#DIV/0!</v>
      </c>
      <c r="U29" s="183"/>
      <c r="V29" s="172" t="s">
        <v>44</v>
      </c>
      <c r="W29" s="27"/>
    </row>
    <row r="30" spans="1:23" s="26" customFormat="1" ht="105.75" customHeight="1" x14ac:dyDescent="0.25">
      <c r="A30" s="211" t="str" cm="1">
        <f t="array" ref="A30">+_xlfn.IFS(B30='Número de actividades'!$C$3,'Número de actividades'!$B$3,B30='Número de actividades'!$C$4,'Número de actividades'!$B$3,B30='Número de actividades'!$C$5,'Número de actividades'!$B$3,B30='Número de actividades'!$C$6,'Número de actividades'!$B$3,B30='Número de actividades'!$C$7,'Número de actividades'!$B$7,B30='Número de actividades'!$C$8,'Número de actividades'!$B$7,B30='Número de actividades'!$C$9,'Número de actividades'!$B$9,B30='Número de actividades'!$C$10,'Número de actividades'!$B$9,B30='Número de actividades'!$C$11,'Número de actividades'!$B$9,B30='Número de actividades'!$B$12,'Número de actividades'!$B$12)</f>
        <v>1. Administración de riesgos</v>
      </c>
      <c r="B30" s="212" t="s">
        <v>102</v>
      </c>
      <c r="C30" s="89" t="s">
        <v>109</v>
      </c>
      <c r="D30" s="210" t="s">
        <v>410</v>
      </c>
      <c r="E30" s="210" t="s">
        <v>111</v>
      </c>
      <c r="F30" s="240" t="s">
        <v>69</v>
      </c>
      <c r="G30" s="83"/>
      <c r="H30" s="86">
        <v>1</v>
      </c>
      <c r="I30" s="111">
        <v>46357</v>
      </c>
      <c r="J30" s="191">
        <v>46387</v>
      </c>
      <c r="K30" s="167">
        <v>0</v>
      </c>
      <c r="L30" s="155">
        <v>0</v>
      </c>
      <c r="M30" s="167">
        <v>0</v>
      </c>
      <c r="N30" s="147">
        <v>0</v>
      </c>
      <c r="O30" s="169">
        <v>1</v>
      </c>
      <c r="P30" s="155">
        <v>0</v>
      </c>
      <c r="Q30" s="259"/>
      <c r="R30" s="171"/>
      <c r="S30" s="147"/>
      <c r="T30" s="183" t="e">
        <f t="shared" si="0"/>
        <v>#DIV/0!</v>
      </c>
      <c r="U30" s="183"/>
      <c r="V30" s="172" t="s">
        <v>44</v>
      </c>
      <c r="W30" s="27"/>
    </row>
    <row r="31" spans="1:23" s="26" customFormat="1" ht="63" x14ac:dyDescent="0.25">
      <c r="A31" s="211" t="str" cm="1">
        <f t="array" ref="A31">+_xlfn.IFS(B31='Número de actividades'!$C$3,'Número de actividades'!$B$3,B31='Número de actividades'!$C$4,'Número de actividades'!$B$3,B31='Número de actividades'!$C$5,'Número de actividades'!$B$3,B31='Número de actividades'!$C$6,'Número de actividades'!$B$3,B31='Número de actividades'!$C$7,'Número de actividades'!$B$7,B31='Número de actividades'!$C$8,'Número de actividades'!$B$7,B31='Número de actividades'!$C$9,'Número de actividades'!$B$9,B31='Número de actividades'!$C$10,'Número de actividades'!$B$9,B31='Número de actividades'!$C$11,'Número de actividades'!$B$9,B31='Número de actividades'!$B$12,'Número de actividades'!$B$12)</f>
        <v>1. Administración de riesgos</v>
      </c>
      <c r="B31" s="212" t="s">
        <v>112</v>
      </c>
      <c r="C31" s="89" t="s">
        <v>113</v>
      </c>
      <c r="D31" s="210" t="s">
        <v>412</v>
      </c>
      <c r="E31" s="210" t="s">
        <v>115</v>
      </c>
      <c r="F31" s="241" t="s">
        <v>69</v>
      </c>
      <c r="G31" s="80"/>
      <c r="H31" s="86">
        <v>1</v>
      </c>
      <c r="I31" s="111">
        <v>46296</v>
      </c>
      <c r="J31" s="191">
        <v>46387</v>
      </c>
      <c r="K31" s="167">
        <v>0</v>
      </c>
      <c r="L31" s="155">
        <v>0</v>
      </c>
      <c r="M31" s="167">
        <v>0</v>
      </c>
      <c r="N31" s="147">
        <v>0</v>
      </c>
      <c r="O31" s="169">
        <v>1</v>
      </c>
      <c r="P31" s="155">
        <v>0</v>
      </c>
      <c r="Q31" s="259"/>
      <c r="R31" s="171"/>
      <c r="S31" s="147"/>
      <c r="T31" s="183" t="e">
        <f t="shared" si="0"/>
        <v>#DIV/0!</v>
      </c>
      <c r="U31" s="183"/>
      <c r="V31" s="172" t="s">
        <v>44</v>
      </c>
      <c r="W31" s="27"/>
    </row>
    <row r="32" spans="1:23" s="26" customFormat="1" ht="31.5" x14ac:dyDescent="0.25">
      <c r="A32" s="211" t="str" cm="1">
        <f t="array" ref="A32">+_xlfn.IFS(B32='Número de actividades'!$C$3,'Número de actividades'!$B$3,B32='Número de actividades'!$C$4,'Número de actividades'!$B$3,B32='Número de actividades'!$C$5,'Número de actividades'!$B$3,B32='Número de actividades'!$C$6,'Número de actividades'!$B$3,B32='Número de actividades'!$C$7,'Número de actividades'!$B$7,B32='Número de actividades'!$C$8,'Número de actividades'!$B$7,B32='Número de actividades'!$C$9,'Número de actividades'!$B$9,B32='Número de actividades'!$C$10,'Número de actividades'!$B$9,B32='Número de actividades'!$C$11,'Número de actividades'!$B$9,B32='Número de actividades'!$B$12,'Número de actividades'!$B$12)</f>
        <v>1. Administración de riesgos</v>
      </c>
      <c r="B32" s="212" t="s">
        <v>112</v>
      </c>
      <c r="C32" s="89" t="s">
        <v>116</v>
      </c>
      <c r="D32" s="210" t="s">
        <v>414</v>
      </c>
      <c r="E32" s="210" t="s">
        <v>118</v>
      </c>
      <c r="F32" s="240" t="s">
        <v>92</v>
      </c>
      <c r="G32" s="83"/>
      <c r="H32" s="86">
        <v>1</v>
      </c>
      <c r="I32" s="87">
        <v>46023</v>
      </c>
      <c r="J32" s="151">
        <v>46387</v>
      </c>
      <c r="K32" s="167">
        <v>0</v>
      </c>
      <c r="L32" s="155">
        <v>0</v>
      </c>
      <c r="M32" s="167">
        <v>0</v>
      </c>
      <c r="N32" s="147">
        <v>0</v>
      </c>
      <c r="O32" s="169">
        <v>1</v>
      </c>
      <c r="P32" s="155">
        <v>0</v>
      </c>
      <c r="Q32" s="259"/>
      <c r="R32" s="171"/>
      <c r="S32" s="147"/>
      <c r="T32" s="183" t="e">
        <f t="shared" si="0"/>
        <v>#DIV/0!</v>
      </c>
      <c r="U32" s="183"/>
      <c r="V32" s="172" t="s">
        <v>44</v>
      </c>
      <c r="W32" s="27"/>
    </row>
    <row r="33" spans="1:23" s="26" customFormat="1" ht="31.5" x14ac:dyDescent="0.25">
      <c r="A33" s="211" t="str" cm="1">
        <f t="array" ref="A33">+_xlfn.IFS(B33='Número de actividades'!$C$3,'Número de actividades'!$B$3,B33='Número de actividades'!$C$4,'Número de actividades'!$B$3,B33='Número de actividades'!$C$5,'Número de actividades'!$B$3,B33='Número de actividades'!$C$6,'Número de actividades'!$B$3,B33='Número de actividades'!$C$7,'Número de actividades'!$B$7,B33='Número de actividades'!$C$8,'Número de actividades'!$B$7,B33='Número de actividades'!$C$9,'Número de actividades'!$B$9,B33='Número de actividades'!$C$10,'Número de actividades'!$B$9,B33='Número de actividades'!$C$11,'Número de actividades'!$B$9,B33='Número de actividades'!$B$12,'Número de actividades'!$B$12)</f>
        <v>1. Administración de riesgos</v>
      </c>
      <c r="B33" s="212" t="s">
        <v>112</v>
      </c>
      <c r="C33" s="89" t="s">
        <v>119</v>
      </c>
      <c r="D33" s="210" t="s">
        <v>120</v>
      </c>
      <c r="E33" s="210" t="s">
        <v>121</v>
      </c>
      <c r="F33" s="240" t="s">
        <v>92</v>
      </c>
      <c r="G33" s="83"/>
      <c r="H33" s="86">
        <v>1</v>
      </c>
      <c r="I33" s="87">
        <v>46023</v>
      </c>
      <c r="J33" s="151">
        <v>46387</v>
      </c>
      <c r="K33" s="167">
        <v>0</v>
      </c>
      <c r="L33" s="155">
        <v>0</v>
      </c>
      <c r="M33" s="167">
        <v>0</v>
      </c>
      <c r="N33" s="147">
        <v>0</v>
      </c>
      <c r="O33" s="169">
        <v>1</v>
      </c>
      <c r="P33" s="155">
        <v>0</v>
      </c>
      <c r="Q33" s="259"/>
      <c r="R33" s="171"/>
      <c r="S33" s="147"/>
      <c r="T33" s="183" t="e">
        <f t="shared" si="0"/>
        <v>#DIV/0!</v>
      </c>
      <c r="U33" s="183"/>
      <c r="V33" s="172" t="s">
        <v>44</v>
      </c>
      <c r="W33" s="27"/>
    </row>
    <row r="34" spans="1:23" s="26" customFormat="1" x14ac:dyDescent="0.25">
      <c r="A34" s="211" t="str" cm="1">
        <f t="array" ref="A34">+_xlfn.IFS(B34='Número de actividades'!$C$3,'Número de actividades'!$B$3,B34='Número de actividades'!$C$4,'Número de actividades'!$B$3,B34='Número de actividades'!$C$5,'Número de actividades'!$B$3,B34='Número de actividades'!$C$6,'Número de actividades'!$B$3,B34='Número de actividades'!$C$7,'Número de actividades'!$B$7,B34='Número de actividades'!$C$8,'Número de actividades'!$B$7,B34='Número de actividades'!$C$9,'Número de actividades'!$B$9,B34='Número de actividades'!$C$10,'Número de actividades'!$B$9,B34='Número de actividades'!$C$11,'Número de actividades'!$B$9,B34='Número de actividades'!$B$12,'Número de actividades'!$B$12)</f>
        <v>1. Administración de riesgos</v>
      </c>
      <c r="B34" s="212" t="s">
        <v>112</v>
      </c>
      <c r="C34" s="89" t="s">
        <v>122</v>
      </c>
      <c r="D34" s="210" t="s">
        <v>416</v>
      </c>
      <c r="E34" s="210" t="s">
        <v>124</v>
      </c>
      <c r="F34" s="240" t="s">
        <v>92</v>
      </c>
      <c r="G34" s="83"/>
      <c r="H34" s="86">
        <v>1</v>
      </c>
      <c r="I34" s="87">
        <v>46023</v>
      </c>
      <c r="J34" s="151">
        <v>46387</v>
      </c>
      <c r="K34" s="167">
        <v>0</v>
      </c>
      <c r="L34" s="155">
        <v>0</v>
      </c>
      <c r="M34" s="167">
        <v>0</v>
      </c>
      <c r="N34" s="147">
        <v>0</v>
      </c>
      <c r="O34" s="169">
        <v>1</v>
      </c>
      <c r="P34" s="155">
        <v>0</v>
      </c>
      <c r="Q34" s="259"/>
      <c r="R34" s="171"/>
      <c r="S34" s="147"/>
      <c r="T34" s="183" t="e">
        <f>((#REF!+M34+O34)/(L34+N34+P34))</f>
        <v>#REF!</v>
      </c>
      <c r="U34" s="183"/>
      <c r="V34" s="172" t="s">
        <v>44</v>
      </c>
      <c r="W34" s="27"/>
    </row>
    <row r="35" spans="1:23" s="26" customFormat="1" ht="47.25" x14ac:dyDescent="0.25">
      <c r="A35" s="211" t="str" cm="1">
        <f t="array" ref="A35">+_xlfn.IFS(B35='Número de actividades'!$C$3,'Número de actividades'!$B$3,B35='Número de actividades'!$C$4,'Número de actividades'!$B$3,B35='Número de actividades'!$C$5,'Número de actividades'!$B$3,B35='Número de actividades'!$C$6,'Número de actividades'!$B$3,B35='Número de actividades'!$C$7,'Número de actividades'!$B$7,B35='Número de actividades'!$C$8,'Número de actividades'!$B$7,B35='Número de actividades'!$C$9,'Número de actividades'!$B$9,B35='Número de actividades'!$C$10,'Número de actividades'!$B$9,B35='Número de actividades'!$C$11,'Número de actividades'!$B$9,B35='Número de actividades'!$B$12,'Número de actividades'!$B$12)</f>
        <v>2. Redes y articulación</v>
      </c>
      <c r="B35" s="212" t="s">
        <v>125</v>
      </c>
      <c r="C35" s="89" t="s">
        <v>126</v>
      </c>
      <c r="D35" s="210" t="s">
        <v>127</v>
      </c>
      <c r="E35" s="210" t="s">
        <v>128</v>
      </c>
      <c r="F35" s="241" t="s">
        <v>129</v>
      </c>
      <c r="G35" s="80"/>
      <c r="H35" s="86">
        <v>1</v>
      </c>
      <c r="I35" s="86" t="s">
        <v>130</v>
      </c>
      <c r="J35" s="151" t="s">
        <v>131</v>
      </c>
      <c r="K35" s="167">
        <v>0</v>
      </c>
      <c r="L35" s="155">
        <v>0</v>
      </c>
      <c r="M35" s="167">
        <v>1</v>
      </c>
      <c r="N35" s="147">
        <v>0</v>
      </c>
      <c r="O35" s="169">
        <v>0</v>
      </c>
      <c r="P35" s="155">
        <v>0</v>
      </c>
      <c r="Q35" s="259"/>
      <c r="R35" s="171"/>
      <c r="S35" s="147"/>
      <c r="T35" s="183" t="e">
        <f t="shared" ref="T35:T41" si="1">((K35+M35+O35)/(L35+N35+P35))</f>
        <v>#DIV/0!</v>
      </c>
      <c r="U35" s="183"/>
      <c r="V35" s="172" t="s">
        <v>44</v>
      </c>
      <c r="W35" s="27"/>
    </row>
    <row r="36" spans="1:23" s="26" customFormat="1" ht="31.5" x14ac:dyDescent="0.25">
      <c r="A36" s="211" t="str" cm="1">
        <f t="array" ref="A36">+_xlfn.IFS(B36='Número de actividades'!$C$3,'Número de actividades'!$B$3,B36='Número de actividades'!$C$4,'Número de actividades'!$B$3,B36='Número de actividades'!$C$5,'Número de actividades'!$B$3,B36='Número de actividades'!$C$6,'Número de actividades'!$B$3,B36='Número de actividades'!$C$7,'Número de actividades'!$B$7,B36='Número de actividades'!$C$8,'Número de actividades'!$B$7,B36='Número de actividades'!$C$9,'Número de actividades'!$B$9,B36='Número de actividades'!$C$10,'Número de actividades'!$B$9,B36='Número de actividades'!$C$11,'Número de actividades'!$B$9,B36='Número de actividades'!$B$12,'Número de actividades'!$B$12)</f>
        <v>2. Redes y articulación</v>
      </c>
      <c r="B36" s="212" t="s">
        <v>125</v>
      </c>
      <c r="C36" s="89" t="s">
        <v>132</v>
      </c>
      <c r="D36" s="210" t="s">
        <v>133</v>
      </c>
      <c r="E36" s="210" t="s">
        <v>134</v>
      </c>
      <c r="F36" s="255" t="s">
        <v>129</v>
      </c>
      <c r="G36" s="158"/>
      <c r="H36" s="86">
        <v>2</v>
      </c>
      <c r="I36" s="87">
        <v>46296</v>
      </c>
      <c r="J36" s="151">
        <v>46387</v>
      </c>
      <c r="K36" s="167">
        <v>0</v>
      </c>
      <c r="L36" s="155">
        <v>0</v>
      </c>
      <c r="M36" s="167">
        <v>1</v>
      </c>
      <c r="N36" s="147">
        <v>0</v>
      </c>
      <c r="O36" s="169">
        <v>1</v>
      </c>
      <c r="P36" s="155">
        <v>0</v>
      </c>
      <c r="Q36" s="259"/>
      <c r="R36" s="171"/>
      <c r="S36" s="147"/>
      <c r="T36" s="183" t="e">
        <f t="shared" si="1"/>
        <v>#DIV/0!</v>
      </c>
      <c r="U36" s="183"/>
      <c r="V36" s="172" t="s">
        <v>44</v>
      </c>
      <c r="W36" s="27"/>
    </row>
    <row r="37" spans="1:23" s="26" customFormat="1" ht="47.25" x14ac:dyDescent="0.25">
      <c r="A37" s="211" t="str" cm="1">
        <f t="array" ref="A37">+_xlfn.IFS(B37='Número de actividades'!$C$3,'Número de actividades'!$B$3,B37='Número de actividades'!$C$4,'Número de actividades'!$B$3,B37='Número de actividades'!$C$5,'Número de actividades'!$B$3,B37='Número de actividades'!$C$6,'Número de actividades'!$B$3,B37='Número de actividades'!$C$7,'Número de actividades'!$B$7,B37='Número de actividades'!$C$8,'Número de actividades'!$B$7,B37='Número de actividades'!$C$9,'Número de actividades'!$B$9,B37='Número de actividades'!$C$10,'Número de actividades'!$B$9,B37='Número de actividades'!$C$11,'Número de actividades'!$B$9,B37='Número de actividades'!$B$12,'Número de actividades'!$B$12)</f>
        <v>2. Redes y articulación</v>
      </c>
      <c r="B37" s="212" t="s">
        <v>135</v>
      </c>
      <c r="C37" s="89" t="s">
        <v>136</v>
      </c>
      <c r="D37" s="210" t="s">
        <v>137</v>
      </c>
      <c r="E37" s="210" t="s">
        <v>138</v>
      </c>
      <c r="F37" s="255" t="s">
        <v>129</v>
      </c>
      <c r="G37" s="158"/>
      <c r="H37" s="86">
        <v>3</v>
      </c>
      <c r="I37" s="87">
        <v>46082</v>
      </c>
      <c r="J37" s="151">
        <v>46387</v>
      </c>
      <c r="K37" s="167">
        <v>0</v>
      </c>
      <c r="L37" s="155">
        <v>0</v>
      </c>
      <c r="M37" s="167">
        <v>1</v>
      </c>
      <c r="N37" s="147">
        <v>0</v>
      </c>
      <c r="O37" s="169">
        <v>2</v>
      </c>
      <c r="P37" s="155">
        <v>0</v>
      </c>
      <c r="Q37" s="259"/>
      <c r="R37" s="171"/>
      <c r="S37" s="147"/>
      <c r="T37" s="183" t="e">
        <f t="shared" si="1"/>
        <v>#DIV/0!</v>
      </c>
      <c r="U37" s="183"/>
      <c r="V37" s="172" t="s">
        <v>44</v>
      </c>
      <c r="W37" s="27"/>
    </row>
    <row r="38" spans="1:23" s="26" customFormat="1" ht="47.25" x14ac:dyDescent="0.25">
      <c r="A38" s="211" t="str" cm="1">
        <f t="array" ref="A38">+_xlfn.IFS(B38='Número de actividades'!$C$3,'Número de actividades'!$B$3,B38='Número de actividades'!$C$4,'Número de actividades'!$B$3,B38='Número de actividades'!$C$5,'Número de actividades'!$B$3,B38='Número de actividades'!$C$6,'Número de actividades'!$B$3,B38='Número de actividades'!$C$7,'Número de actividades'!$B$7,B38='Número de actividades'!$C$8,'Número de actividades'!$B$7,B38='Número de actividades'!$C$9,'Número de actividades'!$B$9,B38='Número de actividades'!$C$10,'Número de actividades'!$B$9,B38='Número de actividades'!$C$11,'Número de actividades'!$B$9,B38='Número de actividades'!$B$12,'Número de actividades'!$B$12)</f>
        <v>2. Redes y articulación</v>
      </c>
      <c r="B38" s="212" t="s">
        <v>135</v>
      </c>
      <c r="C38" s="89" t="s">
        <v>139</v>
      </c>
      <c r="D38" s="210" t="s">
        <v>140</v>
      </c>
      <c r="E38" s="210" t="s">
        <v>141</v>
      </c>
      <c r="F38" s="255" t="s">
        <v>129</v>
      </c>
      <c r="G38" s="158" t="s">
        <v>553</v>
      </c>
      <c r="H38" s="86">
        <v>2</v>
      </c>
      <c r="I38" s="87">
        <v>46082</v>
      </c>
      <c r="J38" s="151">
        <v>46387</v>
      </c>
      <c r="K38" s="167">
        <v>0</v>
      </c>
      <c r="L38" s="155">
        <v>0</v>
      </c>
      <c r="M38" s="167">
        <v>1</v>
      </c>
      <c r="N38" s="147">
        <v>0</v>
      </c>
      <c r="O38" s="169">
        <v>1</v>
      </c>
      <c r="P38" s="155">
        <v>0</v>
      </c>
      <c r="Q38" s="259"/>
      <c r="R38" s="171"/>
      <c r="S38" s="147"/>
      <c r="T38" s="183" t="e">
        <f t="shared" si="1"/>
        <v>#DIV/0!</v>
      </c>
      <c r="U38" s="183"/>
      <c r="V38" s="172" t="s">
        <v>44</v>
      </c>
      <c r="W38" s="27"/>
    </row>
    <row r="39" spans="1:23" s="26" customFormat="1" ht="31.5" x14ac:dyDescent="0.25">
      <c r="A39" s="211" t="str" cm="1">
        <f t="array" ref="A39">+_xlfn.IFS(B39='Número de actividades'!$C$3,'Número de actividades'!$B$3,B39='Número de actividades'!$C$4,'Número de actividades'!$B$3,B39='Número de actividades'!$C$5,'Número de actividades'!$B$3,B39='Número de actividades'!$C$6,'Número de actividades'!$B$3,B39='Número de actividades'!$C$7,'Número de actividades'!$B$7,B39='Número de actividades'!$C$8,'Número de actividades'!$B$7,B39='Número de actividades'!$C$9,'Número de actividades'!$B$9,B39='Número de actividades'!$C$10,'Número de actividades'!$B$9,B39='Número de actividades'!$C$11,'Número de actividades'!$B$9,B39='Número de actividades'!$B$12,'Número de actividades'!$B$12)</f>
        <v>2. Redes y articulación</v>
      </c>
      <c r="B39" s="212" t="s">
        <v>135</v>
      </c>
      <c r="C39" s="89" t="s">
        <v>142</v>
      </c>
      <c r="D39" s="210" t="s">
        <v>418</v>
      </c>
      <c r="E39" s="210" t="s">
        <v>143</v>
      </c>
      <c r="F39" s="255" t="s">
        <v>129</v>
      </c>
      <c r="G39" s="158"/>
      <c r="H39" s="86">
        <v>3</v>
      </c>
      <c r="I39" s="87">
        <v>46082</v>
      </c>
      <c r="J39" s="151">
        <v>46387</v>
      </c>
      <c r="K39" s="167">
        <v>0</v>
      </c>
      <c r="L39" s="155">
        <v>0</v>
      </c>
      <c r="M39" s="167">
        <v>1</v>
      </c>
      <c r="N39" s="147">
        <v>0</v>
      </c>
      <c r="O39" s="169">
        <v>2</v>
      </c>
      <c r="P39" s="155">
        <v>0</v>
      </c>
      <c r="Q39" s="259"/>
      <c r="R39" s="171"/>
      <c r="S39" s="147"/>
      <c r="T39" s="183" t="e">
        <f t="shared" si="1"/>
        <v>#DIV/0!</v>
      </c>
      <c r="U39" s="183"/>
      <c r="V39" s="172" t="s">
        <v>44</v>
      </c>
      <c r="W39" s="27"/>
    </row>
    <row r="40" spans="1:23" s="26" customFormat="1" ht="31.5" x14ac:dyDescent="0.25">
      <c r="A40" s="211" t="str" cm="1">
        <f t="array" ref="A40">+_xlfn.IFS(B40='Número de actividades'!$C$3,'Número de actividades'!$B$3,B40='Número de actividades'!$C$4,'Número de actividades'!$B$3,B40='Número de actividades'!$C$5,'Número de actividades'!$B$3,B40='Número de actividades'!$C$6,'Número de actividades'!$B$3,B40='Número de actividades'!$C$7,'Número de actividades'!$B$7,B40='Número de actividades'!$C$8,'Número de actividades'!$B$7,B40='Número de actividades'!$C$9,'Número de actividades'!$B$9,B40='Número de actividades'!$C$10,'Número de actividades'!$B$9,B40='Número de actividades'!$C$11,'Número de actividades'!$B$9,B40='Número de actividades'!$B$12,'Número de actividades'!$B$12)</f>
        <v>2. Redes y articulación</v>
      </c>
      <c r="B40" s="212" t="s">
        <v>135</v>
      </c>
      <c r="C40" s="89" t="s">
        <v>144</v>
      </c>
      <c r="D40" s="210" t="s">
        <v>145</v>
      </c>
      <c r="E40" s="210" t="s">
        <v>146</v>
      </c>
      <c r="F40" s="241" t="s">
        <v>147</v>
      </c>
      <c r="G40" s="80"/>
      <c r="H40" s="86">
        <v>1</v>
      </c>
      <c r="I40" s="87">
        <v>46266</v>
      </c>
      <c r="J40" s="151">
        <v>46387</v>
      </c>
      <c r="K40" s="167">
        <v>0</v>
      </c>
      <c r="L40" s="155">
        <v>0</v>
      </c>
      <c r="M40" s="167">
        <v>0</v>
      </c>
      <c r="N40" s="147">
        <v>0</v>
      </c>
      <c r="O40" s="169">
        <v>1</v>
      </c>
      <c r="P40" s="155">
        <v>0</v>
      </c>
      <c r="Q40" s="259"/>
      <c r="R40" s="171"/>
      <c r="S40" s="147"/>
      <c r="T40" s="183" t="e">
        <f t="shared" si="1"/>
        <v>#DIV/0!</v>
      </c>
      <c r="U40" s="183"/>
      <c r="V40" s="172" t="s">
        <v>44</v>
      </c>
      <c r="W40" s="27"/>
    </row>
    <row r="41" spans="1:23" s="26" customFormat="1" x14ac:dyDescent="0.25">
      <c r="A41" s="211" t="str" cm="1">
        <f t="array" ref="A41">+_xlfn.IFS(B41='Número de actividades'!$C$3,'Número de actividades'!$B$3,B41='Número de actividades'!$C$4,'Número de actividades'!$B$3,B41='Número de actividades'!$C$5,'Número de actividades'!$B$3,B41='Número de actividades'!$C$6,'Número de actividades'!$B$3,B41='Número de actividades'!$C$7,'Número de actividades'!$B$7,B41='Número de actividades'!$C$8,'Número de actividades'!$B$7,B41='Número de actividades'!$C$9,'Número de actividades'!$B$9,B41='Número de actividades'!$C$10,'Número de actividades'!$B$9,B41='Número de actividades'!$C$11,'Número de actividades'!$B$9,B41='Número de actividades'!$B$12,'Número de actividades'!$B$12)</f>
        <v>2. Redes y articulación</v>
      </c>
      <c r="B41" s="212" t="s">
        <v>135</v>
      </c>
      <c r="C41" s="89" t="s">
        <v>148</v>
      </c>
      <c r="D41" s="210" t="s">
        <v>419</v>
      </c>
      <c r="E41" s="210" t="s">
        <v>150</v>
      </c>
      <c r="F41" s="240" t="s">
        <v>151</v>
      </c>
      <c r="G41" s="83"/>
      <c r="H41" s="86">
        <v>1</v>
      </c>
      <c r="I41" s="87">
        <v>46172</v>
      </c>
      <c r="J41" s="151">
        <v>46204</v>
      </c>
      <c r="K41" s="167">
        <v>0</v>
      </c>
      <c r="L41" s="155">
        <v>0</v>
      </c>
      <c r="M41" s="167">
        <v>1</v>
      </c>
      <c r="N41" s="147">
        <v>0</v>
      </c>
      <c r="O41" s="169">
        <v>0</v>
      </c>
      <c r="P41" s="155">
        <v>0</v>
      </c>
      <c r="Q41" s="259"/>
      <c r="R41" s="171"/>
      <c r="S41" s="147"/>
      <c r="T41" s="183" t="e">
        <f t="shared" si="1"/>
        <v>#DIV/0!</v>
      </c>
      <c r="U41" s="183"/>
      <c r="V41" s="172" t="s">
        <v>44</v>
      </c>
      <c r="W41" s="27"/>
    </row>
    <row r="42" spans="1:23" s="26" customFormat="1" ht="31.5" x14ac:dyDescent="0.25">
      <c r="A42" s="211" t="str" cm="1">
        <f t="array" ref="A42">+_xlfn.IFS(B42='Número de actividades'!$C$3,'Número de actividades'!$B$3,B42='Número de actividades'!$C$4,'Número de actividades'!$B$3,B42='Número de actividades'!$C$5,'Número de actividades'!$B$3,B42='Número de actividades'!$C$6,'Número de actividades'!$B$3,B42='Número de actividades'!$C$7,'Número de actividades'!$B$7,B42='Número de actividades'!$C$8,'Número de actividades'!$B$7,B42='Número de actividades'!$C$9,'Número de actividades'!$B$9,B42='Número de actividades'!$C$10,'Número de actividades'!$B$9,B42='Número de actividades'!$C$11,'Número de actividades'!$B$9,B42='Número de actividades'!$B$12,'Número de actividades'!$B$12)</f>
        <v>3. Modelo de Estado Abierto</v>
      </c>
      <c r="B42" s="212" t="s">
        <v>152</v>
      </c>
      <c r="C42" s="89" t="s">
        <v>153</v>
      </c>
      <c r="D42" s="210" t="s">
        <v>420</v>
      </c>
      <c r="E42" s="210" t="s">
        <v>155</v>
      </c>
      <c r="F42" s="241" t="s">
        <v>156</v>
      </c>
      <c r="G42" s="80"/>
      <c r="H42" s="252">
        <v>1</v>
      </c>
      <c r="I42" s="87">
        <v>46054</v>
      </c>
      <c r="J42" s="151">
        <v>46081</v>
      </c>
      <c r="K42" s="167">
        <v>1</v>
      </c>
      <c r="L42" s="155">
        <v>0</v>
      </c>
      <c r="M42" s="167">
        <v>0</v>
      </c>
      <c r="N42" s="147">
        <v>0</v>
      </c>
      <c r="O42" s="169">
        <v>0</v>
      </c>
      <c r="P42" s="155">
        <v>0</v>
      </c>
      <c r="Q42" s="259"/>
      <c r="R42" s="171"/>
      <c r="S42" s="147"/>
      <c r="T42" s="183" t="e">
        <f>((K34+M42+O42)/(L42+N42+P42))</f>
        <v>#DIV/0!</v>
      </c>
      <c r="U42" s="183"/>
      <c r="V42" s="172" t="s">
        <v>44</v>
      </c>
      <c r="W42" s="27"/>
    </row>
    <row r="43" spans="1:23" s="26" customFormat="1" x14ac:dyDescent="0.25">
      <c r="A43" s="211" t="str" cm="1">
        <f t="array" ref="A43">+_xlfn.IFS(B43='Número de actividades'!$C$3,'Número de actividades'!$B$3,B43='Número de actividades'!$C$4,'Número de actividades'!$B$3,B43='Número de actividades'!$C$5,'Número de actividades'!$B$3,B43='Número de actividades'!$C$6,'Número de actividades'!$B$3,B43='Número de actividades'!$C$7,'Número de actividades'!$B$7,B43='Número de actividades'!$C$8,'Número de actividades'!$B$7,B43='Número de actividades'!$C$9,'Número de actividades'!$B$9,B43='Número de actividades'!$C$10,'Número de actividades'!$B$9,B43='Número de actividades'!$C$11,'Número de actividades'!$B$9,B43='Número de actividades'!$B$12,'Número de actividades'!$B$12)</f>
        <v>3. Modelo de Estado Abierto</v>
      </c>
      <c r="B43" s="212" t="s">
        <v>152</v>
      </c>
      <c r="C43" s="89" t="s">
        <v>181</v>
      </c>
      <c r="D43" s="210" t="s">
        <v>554</v>
      </c>
      <c r="E43" s="210" t="s">
        <v>183</v>
      </c>
      <c r="F43" s="240" t="s">
        <v>73</v>
      </c>
      <c r="G43" s="75"/>
      <c r="H43" s="86">
        <v>1</v>
      </c>
      <c r="I43" s="87">
        <v>46024</v>
      </c>
      <c r="J43" s="151">
        <v>46053</v>
      </c>
      <c r="K43" s="167">
        <v>1</v>
      </c>
      <c r="L43" s="155">
        <v>0</v>
      </c>
      <c r="M43" s="167">
        <v>0</v>
      </c>
      <c r="N43" s="147">
        <v>0</v>
      </c>
      <c r="O43" s="169">
        <v>0</v>
      </c>
      <c r="P43" s="155">
        <v>0</v>
      </c>
      <c r="Q43" s="259"/>
      <c r="R43" s="171"/>
      <c r="S43" s="147"/>
      <c r="T43" s="183" t="e">
        <f t="shared" ref="T43:T60" si="2">((K43+M43+O43)/(L43+N43+P43))</f>
        <v>#DIV/0!</v>
      </c>
      <c r="U43" s="183"/>
      <c r="V43" s="172" t="s">
        <v>44</v>
      </c>
      <c r="W43" s="27"/>
    </row>
    <row r="44" spans="1:23" s="26" customFormat="1" x14ac:dyDescent="0.25">
      <c r="A44" s="211" t="str" cm="1">
        <f t="array" ref="A44">+_xlfn.IFS(B44='Número de actividades'!$C$3,'Número de actividades'!$B$3,B44='Número de actividades'!$C$4,'Número de actividades'!$B$3,B44='Número de actividades'!$C$5,'Número de actividades'!$B$3,B44='Número de actividades'!$C$6,'Número de actividades'!$B$3,B44='Número de actividades'!$C$7,'Número de actividades'!$B$7,B44='Número de actividades'!$C$8,'Número de actividades'!$B$7,B44='Número de actividades'!$C$9,'Número de actividades'!$B$9,B44='Número de actividades'!$C$10,'Número de actividades'!$B$9,B44='Número de actividades'!$C$11,'Número de actividades'!$B$9,B44='Número de actividades'!$B$12,'Número de actividades'!$B$12)</f>
        <v>3. Modelo de Estado Abierto</v>
      </c>
      <c r="B44" s="212" t="s">
        <v>152</v>
      </c>
      <c r="C44" s="89" t="s">
        <v>184</v>
      </c>
      <c r="D44" s="210" t="s">
        <v>185</v>
      </c>
      <c r="E44" s="210" t="s">
        <v>186</v>
      </c>
      <c r="F44" s="240" t="s">
        <v>73</v>
      </c>
      <c r="G44" s="83"/>
      <c r="H44" s="86">
        <v>1</v>
      </c>
      <c r="I44" s="87">
        <v>46146</v>
      </c>
      <c r="J44" s="151">
        <v>46176</v>
      </c>
      <c r="K44" s="167">
        <v>0</v>
      </c>
      <c r="L44" s="155">
        <v>0</v>
      </c>
      <c r="M44" s="167">
        <v>1</v>
      </c>
      <c r="N44" s="147">
        <v>0</v>
      </c>
      <c r="O44" s="169">
        <v>0</v>
      </c>
      <c r="P44" s="155">
        <v>0</v>
      </c>
      <c r="Q44" s="259"/>
      <c r="R44" s="171"/>
      <c r="S44" s="147"/>
      <c r="T44" s="183" t="e">
        <f t="shared" si="2"/>
        <v>#DIV/0!</v>
      </c>
      <c r="U44" s="183"/>
      <c r="V44" s="172" t="s">
        <v>44</v>
      </c>
      <c r="W44" s="27"/>
    </row>
    <row r="45" spans="1:23" s="26" customFormat="1" ht="31.5" x14ac:dyDescent="0.25">
      <c r="A45" s="132" t="str" cm="1">
        <f t="array" ref="A45">+_xlfn.IFS(B45='Número de actividades'!$C$3,'Número de actividades'!$B$3,B45='Número de actividades'!$C$4,'Número de actividades'!$B$3,B45='Número de actividades'!$C$5,'Número de actividades'!$B$3,B45='Número de actividades'!$C$6,'Número de actividades'!$B$3,B45='Número de actividades'!$C$7,'Número de actividades'!$B$7,B45='Número de actividades'!$C$8,'Número de actividades'!$B$7,B45='Número de actividades'!$C$9,'Número de actividades'!$B$9,B45='Número de actividades'!$C$10,'Número de actividades'!$B$9,B45='Número de actividades'!$C$11,'Número de actividades'!$B$9,B45='Número de actividades'!$B$12,'Número de actividades'!$B$12)</f>
        <v>3. Modelo de Estado Abierto</v>
      </c>
      <c r="B45" s="106" t="s">
        <v>152</v>
      </c>
      <c r="C45" s="84" t="s">
        <v>187</v>
      </c>
      <c r="D45" s="75" t="s">
        <v>422</v>
      </c>
      <c r="E45" s="75" t="s">
        <v>189</v>
      </c>
      <c r="F45" s="83" t="s">
        <v>190</v>
      </c>
      <c r="G45" s="268"/>
      <c r="H45" s="86">
        <v>2</v>
      </c>
      <c r="I45" s="87">
        <v>46174</v>
      </c>
      <c r="J45" s="151">
        <v>46371</v>
      </c>
      <c r="K45" s="167">
        <v>0</v>
      </c>
      <c r="L45" s="155">
        <v>0</v>
      </c>
      <c r="M45" s="167">
        <v>1</v>
      </c>
      <c r="N45" s="147">
        <v>0</v>
      </c>
      <c r="O45" s="169">
        <v>1</v>
      </c>
      <c r="P45" s="155">
        <v>0</v>
      </c>
      <c r="Q45" s="259"/>
      <c r="R45" s="171"/>
      <c r="S45" s="147"/>
      <c r="T45" s="183" t="e">
        <f t="shared" si="2"/>
        <v>#DIV/0!</v>
      </c>
      <c r="U45" s="183"/>
      <c r="V45" s="172" t="s">
        <v>44</v>
      </c>
      <c r="W45" s="27"/>
    </row>
    <row r="46" spans="1:23" s="26" customFormat="1" ht="31.5" x14ac:dyDescent="0.25">
      <c r="A46" s="211" t="str" cm="1">
        <f t="array" ref="A46">+_xlfn.IFS(B46='Número de actividades'!$C$3,'Número de actividades'!$B$3,B46='Número de actividades'!$C$4,'Número de actividades'!$B$3,B46='Número de actividades'!$C$5,'Número de actividades'!$B$3,B46='Número de actividades'!$C$6,'Número de actividades'!$B$3,B46='Número de actividades'!$C$7,'Número de actividades'!$B$7,B46='Número de actividades'!$C$8,'Número de actividades'!$B$7,B46='Número de actividades'!$C$9,'Número de actividades'!$B$9,B46='Número de actividades'!$C$10,'Número de actividades'!$B$9,B46='Número de actividades'!$C$11,'Número de actividades'!$B$9,B46='Número de actividades'!$B$12,'Número de actividades'!$B$12)</f>
        <v>3. Modelo de Estado Abierto</v>
      </c>
      <c r="B46" s="212" t="s">
        <v>152</v>
      </c>
      <c r="C46" s="89" t="s">
        <v>191</v>
      </c>
      <c r="D46" s="210" t="s">
        <v>192</v>
      </c>
      <c r="E46" s="210" t="s">
        <v>193</v>
      </c>
      <c r="F46" s="240" t="s">
        <v>163</v>
      </c>
      <c r="G46" s="83"/>
      <c r="H46" s="86">
        <v>1</v>
      </c>
      <c r="I46" s="87">
        <v>46083</v>
      </c>
      <c r="J46" s="151">
        <v>46203</v>
      </c>
      <c r="K46" s="167">
        <v>0</v>
      </c>
      <c r="L46" s="155">
        <v>0</v>
      </c>
      <c r="M46" s="167">
        <v>1</v>
      </c>
      <c r="N46" s="147">
        <v>0</v>
      </c>
      <c r="O46" s="169">
        <v>0</v>
      </c>
      <c r="P46" s="155">
        <v>0</v>
      </c>
      <c r="Q46" s="259"/>
      <c r="R46" s="171"/>
      <c r="S46" s="147"/>
      <c r="T46" s="183" t="e">
        <f t="shared" si="2"/>
        <v>#DIV/0!</v>
      </c>
      <c r="U46" s="183"/>
      <c r="V46" s="172" t="s">
        <v>44</v>
      </c>
      <c r="W46" s="27"/>
    </row>
    <row r="47" spans="1:23" s="26" customFormat="1" ht="72" customHeight="1" x14ac:dyDescent="0.25">
      <c r="A47" s="211" t="str" cm="1">
        <f t="array" ref="A47">+_xlfn.IFS(B47='Número de actividades'!$C$3,'Número de actividades'!$B$3,B47='Número de actividades'!$C$4,'Número de actividades'!$B$3,B47='Número de actividades'!$C$5,'Número de actividades'!$B$3,B47='Número de actividades'!$C$6,'Número de actividades'!$B$3,B47='Número de actividades'!$C$7,'Número de actividades'!$B$7,B47='Número de actividades'!$C$8,'Número de actividades'!$B$7,B47='Número de actividades'!$C$9,'Número de actividades'!$B$9,B47='Número de actividades'!$C$10,'Número de actividades'!$B$9,B47='Número de actividades'!$C$11,'Número de actividades'!$B$9,B47='Número de actividades'!$B$12,'Número de actividades'!$B$12)</f>
        <v>3. Modelo de Estado Abierto</v>
      </c>
      <c r="B47" s="212" t="s">
        <v>152</v>
      </c>
      <c r="C47" s="89" t="s">
        <v>194</v>
      </c>
      <c r="D47" s="210" t="s">
        <v>423</v>
      </c>
      <c r="E47" s="210" t="s">
        <v>555</v>
      </c>
      <c r="F47" s="240" t="s">
        <v>197</v>
      </c>
      <c r="G47" s="83"/>
      <c r="H47" s="86">
        <v>10</v>
      </c>
      <c r="I47" s="87">
        <v>46058</v>
      </c>
      <c r="J47" s="151">
        <v>46386</v>
      </c>
      <c r="K47" s="167">
        <v>3</v>
      </c>
      <c r="L47" s="155">
        <v>0</v>
      </c>
      <c r="M47" s="167">
        <v>4</v>
      </c>
      <c r="N47" s="147"/>
      <c r="O47" s="169">
        <v>3</v>
      </c>
      <c r="P47" s="155">
        <v>0</v>
      </c>
      <c r="Q47" s="259"/>
      <c r="R47" s="171"/>
      <c r="S47" s="147"/>
      <c r="T47" s="183" t="e">
        <f t="shared" si="2"/>
        <v>#DIV/0!</v>
      </c>
      <c r="U47" s="183"/>
      <c r="V47" s="172" t="s">
        <v>44</v>
      </c>
      <c r="W47" s="27"/>
    </row>
    <row r="48" spans="1:23" s="26" customFormat="1" ht="78.75" x14ac:dyDescent="0.25">
      <c r="A48" s="211" t="str" cm="1">
        <f t="array" ref="A48">+_xlfn.IFS(B48='Número de actividades'!$C$3,'Número de actividades'!$B$3,B48='Número de actividades'!$C$4,'Número de actividades'!$B$3,B48='Número de actividades'!$C$5,'Número de actividades'!$B$3,B48='Número de actividades'!$C$6,'Número de actividades'!$B$3,B48='Número de actividades'!$C$7,'Número de actividades'!$B$7,B48='Número de actividades'!$C$8,'Número de actividades'!$B$7,B48='Número de actividades'!$C$9,'Número de actividades'!$B$9,B48='Número de actividades'!$C$10,'Número de actividades'!$B$9,B48='Número de actividades'!$C$11,'Número de actividades'!$B$9,B48='Número de actividades'!$B$12,'Número de actividades'!$B$12)</f>
        <v>3. Modelo de Estado Abierto</v>
      </c>
      <c r="B48" s="212" t="s">
        <v>152</v>
      </c>
      <c r="C48" s="89" t="s">
        <v>198</v>
      </c>
      <c r="D48" s="210" t="s">
        <v>199</v>
      </c>
      <c r="E48" s="210" t="s">
        <v>556</v>
      </c>
      <c r="F48" s="240" t="s">
        <v>201</v>
      </c>
      <c r="G48" s="83"/>
      <c r="H48" s="86">
        <v>10</v>
      </c>
      <c r="I48" s="87">
        <v>46058</v>
      </c>
      <c r="J48" s="151">
        <v>46386</v>
      </c>
      <c r="K48" s="167">
        <v>3</v>
      </c>
      <c r="L48" s="155">
        <v>0</v>
      </c>
      <c r="M48" s="167">
        <v>4</v>
      </c>
      <c r="N48" s="147">
        <v>0</v>
      </c>
      <c r="O48" s="169">
        <v>3</v>
      </c>
      <c r="P48" s="155">
        <v>2</v>
      </c>
      <c r="Q48" s="259"/>
      <c r="R48" s="171"/>
      <c r="S48" s="147"/>
      <c r="T48" s="183">
        <f t="shared" si="2"/>
        <v>5</v>
      </c>
      <c r="U48" s="183"/>
      <c r="V48" s="172" t="s">
        <v>44</v>
      </c>
      <c r="W48" s="27"/>
    </row>
    <row r="49" spans="1:23" s="26" customFormat="1" ht="47.25" x14ac:dyDescent="0.25">
      <c r="A49" s="211" t="str" cm="1">
        <f t="array" ref="A49">+_xlfn.IFS(B49='Número de actividades'!$C$3,'Número de actividades'!$B$3,B49='Número de actividades'!$C$4,'Número de actividades'!$B$3,B49='Número de actividades'!$C$5,'Número de actividades'!$B$3,B49='Número de actividades'!$C$6,'Número de actividades'!$B$3,B49='Número de actividades'!$C$7,'Número de actividades'!$B$7,B49='Número de actividades'!$C$8,'Número de actividades'!$B$7,B49='Número de actividades'!$C$9,'Número de actividades'!$B$9,B49='Número de actividades'!$C$10,'Número de actividades'!$B$9,B49='Número de actividades'!$C$11,'Número de actividades'!$B$9,B49='Número de actividades'!$B$12,'Número de actividades'!$B$12)</f>
        <v>3. Modelo de Estado Abierto</v>
      </c>
      <c r="B49" s="212" t="s">
        <v>152</v>
      </c>
      <c r="C49" s="89" t="s">
        <v>202</v>
      </c>
      <c r="D49" s="210" t="s">
        <v>426</v>
      </c>
      <c r="E49" s="210" t="s">
        <v>204</v>
      </c>
      <c r="F49" s="240" t="s">
        <v>163</v>
      </c>
      <c r="G49" s="83"/>
      <c r="H49" s="86">
        <v>1</v>
      </c>
      <c r="I49" s="87">
        <v>46237</v>
      </c>
      <c r="J49" s="151">
        <v>46374</v>
      </c>
      <c r="K49" s="167">
        <v>0</v>
      </c>
      <c r="L49" s="155">
        <v>0</v>
      </c>
      <c r="M49" s="167">
        <v>0</v>
      </c>
      <c r="N49" s="147">
        <v>0</v>
      </c>
      <c r="O49" s="169">
        <v>1</v>
      </c>
      <c r="P49" s="155">
        <v>0</v>
      </c>
      <c r="Q49" s="259"/>
      <c r="R49" s="171"/>
      <c r="S49" s="147"/>
      <c r="T49" s="183" t="e">
        <f t="shared" si="2"/>
        <v>#DIV/0!</v>
      </c>
      <c r="U49" s="183"/>
      <c r="V49" s="172" t="s">
        <v>44</v>
      </c>
      <c r="W49" s="27"/>
    </row>
    <row r="50" spans="1:23" s="26" customFormat="1" ht="47.25" x14ac:dyDescent="0.25">
      <c r="A50" s="211" t="str" cm="1">
        <f t="array" ref="A50">+_xlfn.IFS(B50='Número de actividades'!$C$3,'Número de actividades'!$B$3,B50='Número de actividades'!$C$4,'Número de actividades'!$B$3,B50='Número de actividades'!$C$5,'Número de actividades'!$B$3,B50='Número de actividades'!$C$6,'Número de actividades'!$B$3,B50='Número de actividades'!$C$7,'Número de actividades'!$B$7,B50='Número de actividades'!$C$8,'Número de actividades'!$B$7,B50='Número de actividades'!$C$9,'Número de actividades'!$B$9,B50='Número de actividades'!$C$10,'Número de actividades'!$B$9,B50='Número de actividades'!$C$11,'Número de actividades'!$B$9,B50='Número de actividades'!$B$12,'Número de actividades'!$B$12)</f>
        <v>3. Modelo de Estado Abierto</v>
      </c>
      <c r="B50" s="212" t="s">
        <v>152</v>
      </c>
      <c r="C50" s="89" t="s">
        <v>205</v>
      </c>
      <c r="D50" s="210" t="s">
        <v>427</v>
      </c>
      <c r="E50" s="210" t="s">
        <v>207</v>
      </c>
      <c r="F50" s="240" t="s">
        <v>163</v>
      </c>
      <c r="G50" s="83"/>
      <c r="H50" s="86">
        <v>1</v>
      </c>
      <c r="I50" s="87">
        <v>46237</v>
      </c>
      <c r="J50" s="151">
        <v>46374</v>
      </c>
      <c r="K50" s="167">
        <v>0</v>
      </c>
      <c r="L50" s="155">
        <v>0</v>
      </c>
      <c r="M50" s="167">
        <v>0</v>
      </c>
      <c r="N50" s="147">
        <v>0</v>
      </c>
      <c r="O50" s="169">
        <v>1</v>
      </c>
      <c r="P50" s="155">
        <v>0</v>
      </c>
      <c r="Q50" s="259"/>
      <c r="R50" s="171"/>
      <c r="S50" s="147"/>
      <c r="T50" s="183" t="e">
        <f t="shared" si="2"/>
        <v>#DIV/0!</v>
      </c>
      <c r="U50" s="183"/>
      <c r="V50" s="172" t="s">
        <v>44</v>
      </c>
      <c r="W50" s="27"/>
    </row>
    <row r="51" spans="1:23" s="26" customFormat="1" ht="31.5" x14ac:dyDescent="0.25">
      <c r="A51" s="211" t="str" cm="1">
        <f t="array" ref="A51">+_xlfn.IFS(B51='Número de actividades'!$C$3,'Número de actividades'!$B$3,B51='Número de actividades'!$C$4,'Número de actividades'!$B$3,B51='Número de actividades'!$C$5,'Número de actividades'!$B$3,B51='Número de actividades'!$C$6,'Número de actividades'!$B$3,B51='Número de actividades'!$C$7,'Número de actividades'!$B$7,B51='Número de actividades'!$C$8,'Número de actividades'!$B$7,B51='Número de actividades'!$C$9,'Número de actividades'!$B$9,B51='Número de actividades'!$C$10,'Número de actividades'!$B$9,B51='Número de actividades'!$C$11,'Número de actividades'!$B$9,B51='Número de actividades'!$B$12,'Número de actividades'!$B$12)</f>
        <v>3. Modelo de Estado Abierto</v>
      </c>
      <c r="B51" s="212" t="s">
        <v>152</v>
      </c>
      <c r="C51" s="89" t="s">
        <v>208</v>
      </c>
      <c r="D51" s="210" t="s">
        <v>428</v>
      </c>
      <c r="E51" s="210" t="s">
        <v>210</v>
      </c>
      <c r="F51" s="240" t="s">
        <v>163</v>
      </c>
      <c r="G51" s="83"/>
      <c r="H51" s="86">
        <v>1</v>
      </c>
      <c r="I51" s="87">
        <v>46083</v>
      </c>
      <c r="J51" s="151">
        <v>46203</v>
      </c>
      <c r="K51" s="167">
        <v>0</v>
      </c>
      <c r="L51" s="155">
        <v>0</v>
      </c>
      <c r="M51" s="167">
        <v>1</v>
      </c>
      <c r="N51" s="147">
        <v>0</v>
      </c>
      <c r="O51" s="169">
        <v>0</v>
      </c>
      <c r="P51" s="155">
        <v>0</v>
      </c>
      <c r="Q51" s="259"/>
      <c r="R51" s="171"/>
      <c r="S51" s="147"/>
      <c r="T51" s="183" t="e">
        <f t="shared" si="2"/>
        <v>#DIV/0!</v>
      </c>
      <c r="U51" s="183"/>
      <c r="V51" s="172" t="s">
        <v>44</v>
      </c>
      <c r="W51" s="27"/>
    </row>
    <row r="52" spans="1:23" s="26" customFormat="1" ht="47.25" x14ac:dyDescent="0.25">
      <c r="A52" s="211" t="str" cm="1">
        <f t="array" ref="A52">+_xlfn.IFS(B52='Número de actividades'!$C$3,'Número de actividades'!$B$3,B52='Número de actividades'!$C$4,'Número de actividades'!$B$3,B52='Número de actividades'!$C$5,'Número de actividades'!$B$3,B52='Número de actividades'!$C$6,'Número de actividades'!$B$3,B52='Número de actividades'!$C$7,'Número de actividades'!$B$7,B52='Número de actividades'!$C$8,'Número de actividades'!$B$7,B52='Número de actividades'!$C$9,'Número de actividades'!$B$9,B52='Número de actividades'!$C$10,'Número de actividades'!$B$9,B52='Número de actividades'!$C$11,'Número de actividades'!$B$9,B52='Número de actividades'!$B$12,'Número de actividades'!$B$12)</f>
        <v>3. Modelo de Estado Abierto</v>
      </c>
      <c r="B52" s="212" t="s">
        <v>152</v>
      </c>
      <c r="C52" s="89" t="s">
        <v>211</v>
      </c>
      <c r="D52" s="210" t="s">
        <v>429</v>
      </c>
      <c r="E52" s="210" t="s">
        <v>213</v>
      </c>
      <c r="F52" s="240" t="s">
        <v>197</v>
      </c>
      <c r="G52" s="83"/>
      <c r="H52" s="86">
        <v>1</v>
      </c>
      <c r="I52" s="87">
        <v>46055</v>
      </c>
      <c r="J52" s="151">
        <v>46386</v>
      </c>
      <c r="K52" s="167">
        <v>0</v>
      </c>
      <c r="L52" s="155">
        <v>0</v>
      </c>
      <c r="M52" s="167">
        <v>0</v>
      </c>
      <c r="N52" s="147">
        <v>0</v>
      </c>
      <c r="O52" s="169">
        <v>1</v>
      </c>
      <c r="P52" s="155">
        <v>0</v>
      </c>
      <c r="Q52" s="259"/>
      <c r="R52" s="171"/>
      <c r="S52" s="147"/>
      <c r="T52" s="183" t="e">
        <f t="shared" si="2"/>
        <v>#DIV/0!</v>
      </c>
      <c r="U52" s="183"/>
      <c r="V52" s="172" t="s">
        <v>44</v>
      </c>
      <c r="W52" s="27"/>
    </row>
    <row r="53" spans="1:23" s="26" customFormat="1" ht="31.5" x14ac:dyDescent="0.25">
      <c r="A53" s="211" t="str" cm="1">
        <f t="array" ref="A53">+_xlfn.IFS(B53='Número de actividades'!$C$3,'Número de actividades'!$B$3,B53='Número de actividades'!$C$4,'Número de actividades'!$B$3,B53='Número de actividades'!$C$5,'Número de actividades'!$B$3,B53='Número de actividades'!$C$6,'Número de actividades'!$B$3,B53='Número de actividades'!$C$7,'Número de actividades'!$B$7,B53='Número de actividades'!$C$8,'Número de actividades'!$B$7,B53='Número de actividades'!$C$9,'Número de actividades'!$B$9,B53='Número de actividades'!$C$10,'Número de actividades'!$B$9,B53='Número de actividades'!$C$11,'Número de actividades'!$B$9,B53='Número de actividades'!$B$12,'Número de actividades'!$B$12)</f>
        <v>3. Modelo de Estado Abierto</v>
      </c>
      <c r="B53" s="212" t="s">
        <v>152</v>
      </c>
      <c r="C53" s="89" t="s">
        <v>157</v>
      </c>
      <c r="D53" s="210" t="s">
        <v>430</v>
      </c>
      <c r="E53" s="210" t="s">
        <v>159</v>
      </c>
      <c r="F53" s="241" t="s">
        <v>156</v>
      </c>
      <c r="G53" s="80"/>
      <c r="H53" s="252">
        <v>3</v>
      </c>
      <c r="I53" s="87">
        <v>46143</v>
      </c>
      <c r="J53" s="151">
        <v>46371</v>
      </c>
      <c r="K53" s="167">
        <v>0</v>
      </c>
      <c r="L53" s="155">
        <v>0</v>
      </c>
      <c r="M53" s="167">
        <v>1</v>
      </c>
      <c r="N53" s="147">
        <v>0</v>
      </c>
      <c r="O53" s="169">
        <v>2</v>
      </c>
      <c r="P53" s="155">
        <v>0</v>
      </c>
      <c r="Q53" s="259"/>
      <c r="R53" s="171"/>
      <c r="S53" s="147"/>
      <c r="T53" s="183" t="e">
        <f t="shared" si="2"/>
        <v>#DIV/0!</v>
      </c>
      <c r="U53" s="183"/>
      <c r="V53" s="172" t="s">
        <v>44</v>
      </c>
      <c r="W53" s="27"/>
    </row>
    <row r="54" spans="1:23" s="26" customFormat="1" ht="31.5" x14ac:dyDescent="0.25">
      <c r="A54" s="211" t="str" cm="1">
        <f t="array" ref="A54">+_xlfn.IFS(B54='Número de actividades'!$C$3,'Número de actividades'!$B$3,B54='Número de actividades'!$C$4,'Número de actividades'!$B$3,B54='Número de actividades'!$C$5,'Número de actividades'!$B$3,B54='Número de actividades'!$C$6,'Número de actividades'!$B$3,B54='Número de actividades'!$C$7,'Número de actividades'!$B$7,B54='Número de actividades'!$C$8,'Número de actividades'!$B$7,B54='Número de actividades'!$C$9,'Número de actividades'!$B$9,B54='Número de actividades'!$C$10,'Número de actividades'!$B$9,B54='Número de actividades'!$C$11,'Número de actividades'!$B$9,B54='Número de actividades'!$B$12,'Número de actividades'!$B$12)</f>
        <v>3. Modelo de Estado Abierto</v>
      </c>
      <c r="B54" s="212" t="s">
        <v>152</v>
      </c>
      <c r="C54" s="89" t="s">
        <v>214</v>
      </c>
      <c r="D54" s="210" t="s">
        <v>431</v>
      </c>
      <c r="E54" s="210" t="s">
        <v>216</v>
      </c>
      <c r="F54" s="240" t="s">
        <v>163</v>
      </c>
      <c r="G54" s="83"/>
      <c r="H54" s="86">
        <v>1</v>
      </c>
      <c r="I54" s="87">
        <v>46143</v>
      </c>
      <c r="J54" s="151">
        <v>46295</v>
      </c>
      <c r="K54" s="167">
        <v>0</v>
      </c>
      <c r="L54" s="155">
        <v>0</v>
      </c>
      <c r="M54" s="167">
        <v>0</v>
      </c>
      <c r="N54" s="147">
        <v>0</v>
      </c>
      <c r="O54" s="169">
        <v>1</v>
      </c>
      <c r="P54" s="155">
        <v>0</v>
      </c>
      <c r="Q54" s="259"/>
      <c r="R54" s="171"/>
      <c r="S54" s="147"/>
      <c r="T54" s="183" t="e">
        <f t="shared" si="2"/>
        <v>#DIV/0!</v>
      </c>
      <c r="U54" s="183"/>
      <c r="V54" s="172" t="s">
        <v>44</v>
      </c>
      <c r="W54" s="27"/>
    </row>
    <row r="55" spans="1:23" s="26" customFormat="1" ht="78.75" x14ac:dyDescent="0.25">
      <c r="A55" s="211" t="str" cm="1">
        <f t="array" ref="A55">+_xlfn.IFS(B55='Número de actividades'!$C$3,'Número de actividades'!$B$3,B55='Número de actividades'!$C$4,'Número de actividades'!$B$3,B55='Número de actividades'!$C$5,'Número de actividades'!$B$3,B55='Número de actividades'!$C$6,'Número de actividades'!$B$3,B55='Número de actividades'!$C$7,'Número de actividades'!$B$7,B55='Número de actividades'!$C$8,'Número de actividades'!$B$7,B55='Número de actividades'!$C$9,'Número de actividades'!$B$9,B55='Número de actividades'!$C$10,'Número de actividades'!$B$9,B55='Número de actividades'!$C$11,'Número de actividades'!$B$9,B55='Número de actividades'!$B$12,'Número de actividades'!$B$12)</f>
        <v>3. Modelo de Estado Abierto</v>
      </c>
      <c r="B55" s="212" t="s">
        <v>152</v>
      </c>
      <c r="C55" s="89" t="s">
        <v>217</v>
      </c>
      <c r="D55" s="210" t="s">
        <v>218</v>
      </c>
      <c r="E55" s="210" t="s">
        <v>219</v>
      </c>
      <c r="F55" s="240" t="s">
        <v>151</v>
      </c>
      <c r="G55" s="83"/>
      <c r="H55" s="86">
        <v>2</v>
      </c>
      <c r="I55" s="87">
        <v>46142</v>
      </c>
      <c r="J55" s="151">
        <v>46265</v>
      </c>
      <c r="K55" s="167">
        <v>1</v>
      </c>
      <c r="L55" s="155">
        <v>0</v>
      </c>
      <c r="M55" s="167">
        <v>1</v>
      </c>
      <c r="N55" s="147">
        <v>0</v>
      </c>
      <c r="O55" s="169">
        <v>0</v>
      </c>
      <c r="P55" s="155">
        <v>0</v>
      </c>
      <c r="Q55" s="259"/>
      <c r="R55" s="171"/>
      <c r="S55" s="147"/>
      <c r="T55" s="183" t="e">
        <f t="shared" si="2"/>
        <v>#DIV/0!</v>
      </c>
      <c r="U55" s="183"/>
      <c r="V55" s="172" t="s">
        <v>44</v>
      </c>
      <c r="W55" s="27"/>
    </row>
    <row r="56" spans="1:23" s="26" customFormat="1" ht="31.5" x14ac:dyDescent="0.25">
      <c r="A56" s="211" t="str" cm="1">
        <f t="array" ref="A56">+_xlfn.IFS(B56='Número de actividades'!$C$3,'Número de actividades'!$B$3,B56='Número de actividades'!$C$4,'Número de actividades'!$B$3,B56='Número de actividades'!$C$5,'Número de actividades'!$B$3,B56='Número de actividades'!$C$6,'Número de actividades'!$B$3,B56='Número de actividades'!$C$7,'Número de actividades'!$B$7,B56='Número de actividades'!$C$8,'Número de actividades'!$B$7,B56='Número de actividades'!$C$9,'Número de actividades'!$B$9,B56='Número de actividades'!$C$10,'Número de actividades'!$B$9,B56='Número de actividades'!$C$11,'Número de actividades'!$B$9,B56='Número de actividades'!$B$12,'Número de actividades'!$B$12)</f>
        <v>3. Modelo de Estado Abierto</v>
      </c>
      <c r="B56" s="212" t="s">
        <v>152</v>
      </c>
      <c r="C56" s="89" t="s">
        <v>220</v>
      </c>
      <c r="D56" s="210" t="s">
        <v>221</v>
      </c>
      <c r="E56" s="210" t="s">
        <v>222</v>
      </c>
      <c r="F56" s="240" t="s">
        <v>201</v>
      </c>
      <c r="G56" s="83"/>
      <c r="H56" s="86">
        <v>3</v>
      </c>
      <c r="I56" s="87">
        <v>46122</v>
      </c>
      <c r="J56" s="151">
        <v>46386</v>
      </c>
      <c r="K56" s="167">
        <v>1</v>
      </c>
      <c r="L56" s="155">
        <v>0</v>
      </c>
      <c r="M56" s="167">
        <v>1</v>
      </c>
      <c r="N56" s="147">
        <v>0</v>
      </c>
      <c r="O56" s="169">
        <v>1</v>
      </c>
      <c r="P56" s="155">
        <v>0</v>
      </c>
      <c r="Q56" s="259"/>
      <c r="R56" s="171"/>
      <c r="S56" s="147"/>
      <c r="T56" s="183" t="e">
        <f t="shared" si="2"/>
        <v>#DIV/0!</v>
      </c>
      <c r="U56" s="183"/>
      <c r="V56" s="172" t="s">
        <v>44</v>
      </c>
      <c r="W56" s="27"/>
    </row>
    <row r="57" spans="1:23" s="26" customFormat="1" ht="31.5" x14ac:dyDescent="0.25">
      <c r="A57" s="213" t="str" cm="1">
        <f t="array" ref="A57">+_xlfn.IFS(B57='Número de actividades'!$C$3,'Número de actividades'!$B$3,B57='Número de actividades'!$C$4,'Número de actividades'!$B$3,B57='Número de actividades'!$C$5,'Número de actividades'!$B$3,B57='Número de actividades'!$C$6,'Número de actividades'!$B$3,B57='Número de actividades'!$C$7,'Número de actividades'!$B$7,B57='Número de actividades'!$C$8,'Número de actividades'!$B$7,B57='Número de actividades'!$C$9,'Número de actividades'!$B$9,B57='Número de actividades'!$C$10,'Número de actividades'!$B$9,B57='Número de actividades'!$C$11,'Número de actividades'!$B$9,B57='Número de actividades'!$B$12,'Número de actividades'!$B$12)</f>
        <v>3. Modelo de Estado Abierto</v>
      </c>
      <c r="B57" s="256" t="s">
        <v>152</v>
      </c>
      <c r="C57" s="215" t="s">
        <v>223</v>
      </c>
      <c r="D57" s="214" t="s">
        <v>432</v>
      </c>
      <c r="E57" s="214" t="s">
        <v>433</v>
      </c>
      <c r="F57" s="215" t="s">
        <v>201</v>
      </c>
      <c r="G57" s="216" t="s">
        <v>557</v>
      </c>
      <c r="H57" s="215"/>
      <c r="I57" s="215"/>
      <c r="J57" s="217"/>
      <c r="K57" s="218"/>
      <c r="L57" s="219">
        <v>0</v>
      </c>
      <c r="M57" s="218"/>
      <c r="N57" s="220">
        <v>0</v>
      </c>
      <c r="O57" s="221"/>
      <c r="P57" s="219">
        <v>0</v>
      </c>
      <c r="Q57" s="218"/>
      <c r="R57" s="221"/>
      <c r="S57" s="220"/>
      <c r="T57" s="222" t="e">
        <f t="shared" si="2"/>
        <v>#DIV/0!</v>
      </c>
      <c r="U57" s="222"/>
      <c r="V57" s="223" t="s">
        <v>44</v>
      </c>
      <c r="W57" s="27"/>
    </row>
    <row r="58" spans="1:23" s="26" customFormat="1" ht="47.25" x14ac:dyDescent="0.25">
      <c r="A58" s="211" t="str" cm="1">
        <f t="array" ref="A58">+_xlfn.IFS(B58='Número de actividades'!$C$3,'Número de actividades'!$B$3,B58='Número de actividades'!$C$4,'Número de actividades'!$B$3,B58='Número de actividades'!$C$5,'Número de actividades'!$B$3,B58='Número de actividades'!$C$6,'Número de actividades'!$B$3,B58='Número de actividades'!$C$7,'Número de actividades'!$B$7,B58='Número de actividades'!$C$8,'Número de actividades'!$B$7,B58='Número de actividades'!$C$9,'Número de actividades'!$B$9,B58='Número de actividades'!$C$10,'Número de actividades'!$B$9,B58='Número de actividades'!$C$11,'Número de actividades'!$B$9,B58='Número de actividades'!$B$12,'Número de actividades'!$B$12)</f>
        <v>3. Modelo de Estado Abierto</v>
      </c>
      <c r="B58" s="212" t="s">
        <v>152</v>
      </c>
      <c r="C58" s="89" t="s">
        <v>226</v>
      </c>
      <c r="D58" s="210" t="s">
        <v>434</v>
      </c>
      <c r="E58" s="210" t="s">
        <v>225</v>
      </c>
      <c r="F58" s="240" t="s">
        <v>197</v>
      </c>
      <c r="G58" s="83"/>
      <c r="H58" s="86">
        <v>3</v>
      </c>
      <c r="I58" s="87">
        <v>46122</v>
      </c>
      <c r="J58" s="151">
        <v>46386</v>
      </c>
      <c r="K58" s="167">
        <v>1</v>
      </c>
      <c r="L58" s="155">
        <v>0</v>
      </c>
      <c r="M58" s="167">
        <v>1</v>
      </c>
      <c r="N58" s="147">
        <v>0</v>
      </c>
      <c r="O58" s="169">
        <v>1</v>
      </c>
      <c r="P58" s="155">
        <v>0</v>
      </c>
      <c r="Q58" s="259"/>
      <c r="R58" s="171"/>
      <c r="S58" s="147"/>
      <c r="T58" s="183" t="e">
        <f t="shared" si="2"/>
        <v>#DIV/0!</v>
      </c>
      <c r="U58" s="183"/>
      <c r="V58" s="172" t="s">
        <v>44</v>
      </c>
      <c r="W58" s="27"/>
    </row>
    <row r="59" spans="1:23" s="26" customFormat="1" ht="47.25" x14ac:dyDescent="0.25">
      <c r="A59" s="211" t="str" cm="1">
        <f t="array" ref="A59">+_xlfn.IFS(B59='Número de actividades'!$C$3,'Número de actividades'!$B$3,B59='Número de actividades'!$C$4,'Número de actividades'!$B$3,B59='Número de actividades'!$C$5,'Número de actividades'!$B$3,B59='Número de actividades'!$C$6,'Número de actividades'!$B$3,B59='Número de actividades'!$C$7,'Número de actividades'!$B$7,B59='Número de actividades'!$C$8,'Número de actividades'!$B$7,B59='Número de actividades'!$C$9,'Número de actividades'!$B$9,B59='Número de actividades'!$C$10,'Número de actividades'!$B$9,B59='Número de actividades'!$C$11,'Número de actividades'!$B$9,B59='Número de actividades'!$B$12,'Número de actividades'!$B$12)</f>
        <v>3. Modelo de Estado Abierto</v>
      </c>
      <c r="B59" s="212" t="s">
        <v>152</v>
      </c>
      <c r="C59" s="89" t="s">
        <v>229</v>
      </c>
      <c r="D59" s="210" t="s">
        <v>227</v>
      </c>
      <c r="E59" s="210" t="s">
        <v>228</v>
      </c>
      <c r="F59" s="240" t="s">
        <v>197</v>
      </c>
      <c r="G59" s="83"/>
      <c r="H59" s="86">
        <v>10</v>
      </c>
      <c r="I59" s="87">
        <v>46068</v>
      </c>
      <c r="J59" s="151">
        <v>46386</v>
      </c>
      <c r="K59" s="167">
        <v>3</v>
      </c>
      <c r="L59" s="155">
        <v>0</v>
      </c>
      <c r="M59" s="167">
        <v>4</v>
      </c>
      <c r="N59" s="147">
        <v>0</v>
      </c>
      <c r="O59" s="169">
        <v>3</v>
      </c>
      <c r="P59" s="155">
        <v>0</v>
      </c>
      <c r="Q59" s="259"/>
      <c r="R59" s="171"/>
      <c r="S59" s="147"/>
      <c r="T59" s="183" t="e">
        <f t="shared" si="2"/>
        <v>#DIV/0!</v>
      </c>
      <c r="U59" s="183"/>
      <c r="V59" s="172" t="s">
        <v>44</v>
      </c>
      <c r="W59" s="27"/>
    </row>
    <row r="60" spans="1:23" s="26" customFormat="1" x14ac:dyDescent="0.25">
      <c r="A60" s="211" t="str" cm="1">
        <f t="array" ref="A60">+_xlfn.IFS(B60='Número de actividades'!$C$3,'Número de actividades'!$B$3,B60='Número de actividades'!$C$4,'Número de actividades'!$B$3,B60='Número de actividades'!$C$5,'Número de actividades'!$B$3,B60='Número de actividades'!$C$6,'Número de actividades'!$B$3,B60='Número de actividades'!$C$7,'Número de actividades'!$B$7,B60='Número de actividades'!$C$8,'Número de actividades'!$B$7,B60='Número de actividades'!$C$9,'Número de actividades'!$B$9,B60='Número de actividades'!$C$10,'Número de actividades'!$B$9,B60='Número de actividades'!$C$11,'Número de actividades'!$B$9,B60='Número de actividades'!$B$12,'Número de actividades'!$B$12)</f>
        <v>3. Modelo de Estado Abierto</v>
      </c>
      <c r="B60" s="212" t="s">
        <v>152</v>
      </c>
      <c r="C60" s="89" t="s">
        <v>233</v>
      </c>
      <c r="D60" s="210" t="s">
        <v>230</v>
      </c>
      <c r="E60" s="210" t="s">
        <v>231</v>
      </c>
      <c r="F60" s="240" t="s">
        <v>232</v>
      </c>
      <c r="G60" s="83"/>
      <c r="H60" s="86">
        <v>4</v>
      </c>
      <c r="I60" s="87">
        <v>46142</v>
      </c>
      <c r="J60" s="151">
        <v>46386</v>
      </c>
      <c r="K60" s="167">
        <v>1</v>
      </c>
      <c r="L60" s="155">
        <v>0</v>
      </c>
      <c r="M60" s="167">
        <v>1</v>
      </c>
      <c r="N60" s="147">
        <v>0</v>
      </c>
      <c r="O60" s="169">
        <v>2</v>
      </c>
      <c r="P60" s="155">
        <v>0</v>
      </c>
      <c r="Q60" s="259"/>
      <c r="R60" s="171"/>
      <c r="S60" s="147"/>
      <c r="T60" s="183" t="e">
        <f t="shared" si="2"/>
        <v>#DIV/0!</v>
      </c>
      <c r="U60" s="183"/>
      <c r="V60" s="172" t="s">
        <v>44</v>
      </c>
      <c r="W60" s="27"/>
    </row>
    <row r="61" spans="1:23" s="26" customFormat="1" ht="47.25" x14ac:dyDescent="0.25">
      <c r="A61" s="211" t="str" cm="1">
        <f t="array" ref="A61">+_xlfn.IFS(B61='Número de actividades'!$C$3,'Número de actividades'!$B$3,B61='Número de actividades'!$C$4,'Número de actividades'!$B$3,B61='Número de actividades'!$C$5,'Número de actividades'!$B$3,B61='Número de actividades'!$C$6,'Número de actividades'!$B$3,B61='Número de actividades'!$C$7,'Número de actividades'!$B$7,B61='Número de actividades'!$C$8,'Número de actividades'!$B$7,B61='Número de actividades'!$C$9,'Número de actividades'!$B$9,B61='Número de actividades'!$C$10,'Número de actividades'!$B$9,B61='Número de actividades'!$C$11,'Número de actividades'!$B$9,B61='Número de actividades'!$B$12,'Número de actividades'!$B$12)</f>
        <v>3. Modelo de Estado Abierto</v>
      </c>
      <c r="B61" s="212" t="s">
        <v>152</v>
      </c>
      <c r="C61" s="89" t="s">
        <v>237</v>
      </c>
      <c r="D61" s="210" t="s">
        <v>558</v>
      </c>
      <c r="E61" s="210" t="s">
        <v>235</v>
      </c>
      <c r="F61" s="240" t="s">
        <v>236</v>
      </c>
      <c r="G61" s="80"/>
      <c r="H61" s="86">
        <v>2</v>
      </c>
      <c r="I61" s="87">
        <v>46203</v>
      </c>
      <c r="J61" s="151">
        <v>46386</v>
      </c>
      <c r="K61" s="167">
        <v>0</v>
      </c>
      <c r="L61" s="155">
        <v>0</v>
      </c>
      <c r="M61" s="167">
        <v>1</v>
      </c>
      <c r="N61" s="147">
        <v>0</v>
      </c>
      <c r="O61" s="169">
        <v>1</v>
      </c>
      <c r="P61" s="155">
        <v>0</v>
      </c>
      <c r="Q61" s="259"/>
      <c r="R61" s="171"/>
      <c r="S61" s="147"/>
      <c r="T61" s="183" t="e">
        <f t="shared" ref="T61:T92" si="3">((K61+M61+O61)/(L61+N61+P61))</f>
        <v>#DIV/0!</v>
      </c>
      <c r="U61" s="183"/>
      <c r="V61" s="172" t="s">
        <v>44</v>
      </c>
      <c r="W61" s="27"/>
    </row>
    <row r="62" spans="1:23" s="26" customFormat="1" ht="47.25" x14ac:dyDescent="0.25">
      <c r="A62" s="211" t="str" cm="1">
        <f t="array" ref="A62">+_xlfn.IFS(B62='Número de actividades'!$C$3,'Número de actividades'!$B$3,B62='Número de actividades'!$C$4,'Número de actividades'!$B$3,B62='Número de actividades'!$C$5,'Número de actividades'!$B$3,B62='Número de actividades'!$C$6,'Número de actividades'!$B$3,B62='Número de actividades'!$C$7,'Número de actividades'!$B$7,B62='Número de actividades'!$C$8,'Número de actividades'!$B$7,B62='Número de actividades'!$C$9,'Número de actividades'!$B$9,B62='Número de actividades'!$C$10,'Número de actividades'!$B$9,B62='Número de actividades'!$C$11,'Número de actividades'!$B$9,B62='Número de actividades'!$B$12,'Número de actividades'!$B$12)</f>
        <v>3. Modelo de Estado Abierto</v>
      </c>
      <c r="B62" s="212" t="s">
        <v>152</v>
      </c>
      <c r="C62" s="89" t="s">
        <v>240</v>
      </c>
      <c r="D62" s="210" t="s">
        <v>437</v>
      </c>
      <c r="E62" s="210" t="s">
        <v>239</v>
      </c>
      <c r="F62" s="240" t="s">
        <v>236</v>
      </c>
      <c r="G62" s="83"/>
      <c r="H62" s="86">
        <v>1</v>
      </c>
      <c r="I62" s="87">
        <v>46055</v>
      </c>
      <c r="J62" s="151">
        <v>46081</v>
      </c>
      <c r="K62" s="167">
        <v>1</v>
      </c>
      <c r="L62" s="155">
        <v>0</v>
      </c>
      <c r="M62" s="167">
        <v>0</v>
      </c>
      <c r="N62" s="147">
        <v>0</v>
      </c>
      <c r="O62" s="169">
        <v>0</v>
      </c>
      <c r="P62" s="155">
        <v>0</v>
      </c>
      <c r="Q62" s="259"/>
      <c r="R62" s="171"/>
      <c r="S62" s="147"/>
      <c r="T62" s="183" t="e">
        <f t="shared" si="3"/>
        <v>#DIV/0!</v>
      </c>
      <c r="U62" s="183"/>
      <c r="V62" s="172" t="s">
        <v>44</v>
      </c>
      <c r="W62" s="27"/>
    </row>
    <row r="63" spans="1:23" s="26" customFormat="1" ht="47.25" x14ac:dyDescent="0.25">
      <c r="A63" s="132" t="str" cm="1">
        <f t="array" ref="A63">+_xlfn.IFS(B63='Número de actividades'!$C$3,'Número de actividades'!$B$3,B63='Número de actividades'!$C$4,'Número de actividades'!$B$3,B63='Número de actividades'!$C$5,'Número de actividades'!$B$3,B63='Número de actividades'!$C$6,'Número de actividades'!$B$3,B63='Número de actividades'!$C$7,'Número de actividades'!$B$7,B63='Número de actividades'!$C$8,'Número de actividades'!$B$7,B63='Número de actividades'!$C$9,'Número de actividades'!$B$9,B63='Número de actividades'!$C$10,'Número de actividades'!$B$9,B63='Número de actividades'!$C$11,'Número de actividades'!$B$9,B63='Número de actividades'!$B$12,'Número de actividades'!$B$12)</f>
        <v>3. Modelo de Estado Abierto</v>
      </c>
      <c r="B63" s="85" t="s">
        <v>152</v>
      </c>
      <c r="C63" s="84" t="s">
        <v>243</v>
      </c>
      <c r="D63" s="208" t="s">
        <v>559</v>
      </c>
      <c r="E63" s="75" t="s">
        <v>242</v>
      </c>
      <c r="F63" s="83" t="s">
        <v>190</v>
      </c>
      <c r="G63" s="268" t="s">
        <v>560</v>
      </c>
      <c r="H63" s="86">
        <v>1</v>
      </c>
      <c r="I63" s="87">
        <v>46023</v>
      </c>
      <c r="J63" s="151">
        <v>46371</v>
      </c>
      <c r="K63" s="167">
        <v>0</v>
      </c>
      <c r="L63" s="155">
        <v>0</v>
      </c>
      <c r="M63" s="167">
        <v>0</v>
      </c>
      <c r="N63" s="147">
        <v>0</v>
      </c>
      <c r="O63" s="169">
        <v>1</v>
      </c>
      <c r="P63" s="155">
        <v>0</v>
      </c>
      <c r="Q63" s="259"/>
      <c r="R63" s="171"/>
      <c r="S63" s="147"/>
      <c r="T63" s="183" t="e">
        <f t="shared" si="3"/>
        <v>#DIV/0!</v>
      </c>
      <c r="U63" s="183"/>
      <c r="V63" s="172" t="s">
        <v>44</v>
      </c>
      <c r="W63" s="27"/>
    </row>
    <row r="64" spans="1:23" s="26" customFormat="1" ht="31.5" x14ac:dyDescent="0.25">
      <c r="A64" s="211" t="str" cm="1">
        <f t="array" ref="A64">+_xlfn.IFS(B64='Número de actividades'!$C$3,'Número de actividades'!$B$3,B64='Número de actividades'!$C$4,'Número de actividades'!$B$3,B64='Número de actividades'!$C$5,'Número de actividades'!$B$3,B64='Número de actividades'!$C$6,'Número de actividades'!$B$3,B64='Número de actividades'!$C$7,'Número de actividades'!$B$7,B64='Número de actividades'!$C$8,'Número de actividades'!$B$7,B64='Número de actividades'!$C$9,'Número de actividades'!$B$9,B64='Número de actividades'!$C$10,'Número de actividades'!$B$9,B64='Número de actividades'!$C$11,'Número de actividades'!$B$9,B64='Número de actividades'!$B$12,'Número de actividades'!$B$12)</f>
        <v>3. Modelo de Estado Abierto</v>
      </c>
      <c r="B64" s="226" t="s">
        <v>152</v>
      </c>
      <c r="C64" s="89" t="s">
        <v>160</v>
      </c>
      <c r="D64" s="210" t="s">
        <v>440</v>
      </c>
      <c r="E64" s="210" t="s">
        <v>162</v>
      </c>
      <c r="F64" s="240" t="s">
        <v>163</v>
      </c>
      <c r="G64" s="80"/>
      <c r="H64" s="86">
        <v>1</v>
      </c>
      <c r="I64" s="87">
        <v>46237</v>
      </c>
      <c r="J64" s="151">
        <v>46374</v>
      </c>
      <c r="K64" s="167">
        <v>0</v>
      </c>
      <c r="L64" s="155">
        <v>0</v>
      </c>
      <c r="M64" s="167">
        <v>0</v>
      </c>
      <c r="N64" s="147">
        <v>0</v>
      </c>
      <c r="O64" s="169">
        <v>1</v>
      </c>
      <c r="P64" s="155">
        <v>0</v>
      </c>
      <c r="Q64" s="259"/>
      <c r="R64" s="171"/>
      <c r="S64" s="147"/>
      <c r="T64" s="183" t="e">
        <f t="shared" si="3"/>
        <v>#DIV/0!</v>
      </c>
      <c r="U64" s="183"/>
      <c r="V64" s="172" t="s">
        <v>44</v>
      </c>
      <c r="W64" s="27"/>
    </row>
    <row r="65" spans="1:23" s="26" customFormat="1" x14ac:dyDescent="0.25">
      <c r="A65" s="211" t="str" cm="1">
        <f t="array" ref="A65">+_xlfn.IFS(B65='Número de actividades'!$C$3,'Número de actividades'!$B$3,B65='Número de actividades'!$C$4,'Número de actividades'!$B$3,B65='Número de actividades'!$C$5,'Número de actividades'!$B$3,B65='Número de actividades'!$C$6,'Número de actividades'!$B$3,B65='Número de actividades'!$C$7,'Número de actividades'!$B$7,B65='Número de actividades'!$C$8,'Número de actividades'!$B$7,B65='Número de actividades'!$C$9,'Número de actividades'!$B$9,B65='Número de actividades'!$C$10,'Número de actividades'!$B$9,B65='Número de actividades'!$C$11,'Número de actividades'!$B$9,B65='Número de actividades'!$B$12,'Número de actividades'!$B$12)</f>
        <v>3. Modelo de Estado Abierto</v>
      </c>
      <c r="B65" s="226" t="s">
        <v>152</v>
      </c>
      <c r="C65" s="89" t="s">
        <v>246</v>
      </c>
      <c r="D65" s="210" t="s">
        <v>442</v>
      </c>
      <c r="E65" s="210" t="s">
        <v>245</v>
      </c>
      <c r="F65" s="240" t="s">
        <v>151</v>
      </c>
      <c r="G65" s="83"/>
      <c r="H65" s="86">
        <v>1</v>
      </c>
      <c r="I65" s="87">
        <v>46172</v>
      </c>
      <c r="J65" s="151">
        <v>46204</v>
      </c>
      <c r="K65" s="167"/>
      <c r="L65" s="155">
        <v>0</v>
      </c>
      <c r="M65" s="167"/>
      <c r="N65" s="147">
        <v>0</v>
      </c>
      <c r="O65" s="169"/>
      <c r="P65" s="155">
        <v>0</v>
      </c>
      <c r="Q65" s="259"/>
      <c r="R65" s="171"/>
      <c r="S65" s="147"/>
      <c r="T65" s="183" t="e">
        <f t="shared" si="3"/>
        <v>#DIV/0!</v>
      </c>
      <c r="U65" s="183"/>
      <c r="V65" s="172" t="s">
        <v>44</v>
      </c>
      <c r="W65" s="27"/>
    </row>
    <row r="66" spans="1:23" s="26" customFormat="1" ht="31.5" x14ac:dyDescent="0.25">
      <c r="A66" s="211" t="str" cm="1">
        <f t="array" ref="A66">+_xlfn.IFS(B66='Número de actividades'!$C$3,'Número de actividades'!$B$3,B66='Número de actividades'!$C$4,'Número de actividades'!$B$3,B66='Número de actividades'!$C$5,'Número de actividades'!$B$3,B66='Número de actividades'!$C$6,'Número de actividades'!$B$3,B66='Número de actividades'!$C$7,'Número de actividades'!$B$7,B66='Número de actividades'!$C$8,'Número de actividades'!$B$7,B66='Número de actividades'!$C$9,'Número de actividades'!$B$9,B66='Número de actividades'!$C$10,'Número de actividades'!$B$9,B66='Número de actividades'!$C$11,'Número de actividades'!$B$9,B66='Número de actividades'!$B$12,'Número de actividades'!$B$12)</f>
        <v>3. Modelo de Estado Abierto</v>
      </c>
      <c r="B66" s="226" t="s">
        <v>152</v>
      </c>
      <c r="C66" s="89" t="s">
        <v>443</v>
      </c>
      <c r="D66" s="210" t="s">
        <v>444</v>
      </c>
      <c r="E66" s="210" t="s">
        <v>248</v>
      </c>
      <c r="F66" s="240" t="s">
        <v>249</v>
      </c>
      <c r="G66" s="83"/>
      <c r="H66" s="86">
        <v>1</v>
      </c>
      <c r="I66" s="87">
        <v>46172</v>
      </c>
      <c r="J66" s="151">
        <v>46204</v>
      </c>
      <c r="K66" s="167"/>
      <c r="L66" s="155">
        <v>0</v>
      </c>
      <c r="M66" s="167"/>
      <c r="N66" s="147">
        <v>0</v>
      </c>
      <c r="O66" s="169"/>
      <c r="P66" s="155">
        <v>0</v>
      </c>
      <c r="Q66" s="259"/>
      <c r="R66" s="171"/>
      <c r="S66" s="147"/>
      <c r="T66" s="183" t="e">
        <f t="shared" si="3"/>
        <v>#DIV/0!</v>
      </c>
      <c r="U66" s="183"/>
      <c r="V66" s="172" t="s">
        <v>44</v>
      </c>
      <c r="W66" s="27"/>
    </row>
    <row r="67" spans="1:23" s="26" customFormat="1" ht="31.5" x14ac:dyDescent="0.25">
      <c r="A67" s="211" t="str" cm="1">
        <f t="array" ref="A67">+_xlfn.IFS(B67='Número de actividades'!$C$3,'Número de actividades'!$B$3,B67='Número de actividades'!$C$4,'Número de actividades'!$B$3,B67='Número de actividades'!$C$5,'Número de actividades'!$B$3,B67='Número de actividades'!$C$6,'Número de actividades'!$B$3,B67='Número de actividades'!$C$7,'Número de actividades'!$B$7,B67='Número de actividades'!$C$8,'Número de actividades'!$B$7,B67='Número de actividades'!$C$9,'Número de actividades'!$B$9,B67='Número de actividades'!$C$10,'Número de actividades'!$B$9,B67='Número de actividades'!$C$11,'Número de actividades'!$B$9,B67='Número de actividades'!$B$12,'Número de actividades'!$B$12)</f>
        <v>3. Modelo de Estado Abierto</v>
      </c>
      <c r="B67" s="226" t="s">
        <v>152</v>
      </c>
      <c r="C67" s="89" t="s">
        <v>164</v>
      </c>
      <c r="D67" s="210" t="s">
        <v>445</v>
      </c>
      <c r="E67" s="210" t="s">
        <v>162</v>
      </c>
      <c r="F67" s="240" t="s">
        <v>163</v>
      </c>
      <c r="G67" s="80"/>
      <c r="H67" s="86">
        <v>1</v>
      </c>
      <c r="I67" s="87">
        <v>46237</v>
      </c>
      <c r="J67" s="151">
        <v>46374</v>
      </c>
      <c r="K67" s="167">
        <v>0</v>
      </c>
      <c r="L67" s="155">
        <v>0</v>
      </c>
      <c r="M67" s="167">
        <v>0</v>
      </c>
      <c r="N67" s="147">
        <v>0</v>
      </c>
      <c r="O67" s="169">
        <v>1</v>
      </c>
      <c r="P67" s="155">
        <v>0</v>
      </c>
      <c r="Q67" s="259"/>
      <c r="R67" s="171"/>
      <c r="S67" s="147"/>
      <c r="T67" s="183" t="e">
        <f t="shared" si="3"/>
        <v>#DIV/0!</v>
      </c>
      <c r="U67" s="183"/>
      <c r="V67" s="172" t="s">
        <v>44</v>
      </c>
      <c r="W67" s="27"/>
    </row>
    <row r="68" spans="1:23" s="26" customFormat="1" ht="31.5" x14ac:dyDescent="0.25">
      <c r="A68" s="211" t="str" cm="1">
        <f t="array" ref="A68">+_xlfn.IFS(B68='Número de actividades'!$C$3,'Número de actividades'!$B$3,B68='Número de actividades'!$C$4,'Número de actividades'!$B$3,B68='Número de actividades'!$C$5,'Número de actividades'!$B$3,B68='Número de actividades'!$C$6,'Número de actividades'!$B$3,B68='Número de actividades'!$C$7,'Número de actividades'!$B$7,B68='Número de actividades'!$C$8,'Número de actividades'!$B$7,B68='Número de actividades'!$C$9,'Número de actividades'!$B$9,B68='Número de actividades'!$C$10,'Número de actividades'!$B$9,B68='Número de actividades'!$C$11,'Número de actividades'!$B$9,B68='Número de actividades'!$B$12,'Número de actividades'!$B$12)</f>
        <v>3. Modelo de Estado Abierto</v>
      </c>
      <c r="B68" s="226" t="s">
        <v>152</v>
      </c>
      <c r="C68" s="89" t="s">
        <v>166</v>
      </c>
      <c r="D68" s="210" t="s">
        <v>446</v>
      </c>
      <c r="E68" s="210" t="s">
        <v>162</v>
      </c>
      <c r="F68" s="89" t="s">
        <v>156</v>
      </c>
      <c r="G68" s="88"/>
      <c r="H68" s="86">
        <v>4</v>
      </c>
      <c r="I68" s="87">
        <v>46113</v>
      </c>
      <c r="J68" s="151">
        <v>46387</v>
      </c>
      <c r="K68" s="167">
        <v>1</v>
      </c>
      <c r="L68" s="155">
        <v>0</v>
      </c>
      <c r="M68" s="167">
        <v>1</v>
      </c>
      <c r="N68" s="147">
        <v>0</v>
      </c>
      <c r="O68" s="169">
        <v>2</v>
      </c>
      <c r="P68" s="155">
        <v>0</v>
      </c>
      <c r="Q68" s="259"/>
      <c r="R68" s="171"/>
      <c r="S68" s="147"/>
      <c r="T68" s="183" t="e">
        <f t="shared" si="3"/>
        <v>#DIV/0!</v>
      </c>
      <c r="U68" s="183"/>
      <c r="V68" s="172" t="s">
        <v>44</v>
      </c>
      <c r="W68" s="27"/>
    </row>
    <row r="69" spans="1:23" s="26" customFormat="1" x14ac:dyDescent="0.25">
      <c r="A69" s="211" t="str" cm="1">
        <f t="array" ref="A69">+_xlfn.IFS(B69='Número de actividades'!$C$3,'Número de actividades'!$B$3,B69='Número de actividades'!$C$4,'Número de actividades'!$B$3,B69='Número de actividades'!$C$5,'Número de actividades'!$B$3,B69='Número de actividades'!$C$6,'Número de actividades'!$B$3,B69='Número de actividades'!$C$7,'Número de actividades'!$B$7,B69='Número de actividades'!$C$8,'Número de actividades'!$B$7,B69='Número de actividades'!$C$9,'Número de actividades'!$B$9,B69='Número de actividades'!$C$10,'Número de actividades'!$B$9,B69='Número de actividades'!$C$11,'Número de actividades'!$B$9,B69='Número de actividades'!$B$12,'Número de actividades'!$B$12)</f>
        <v>3. Modelo de Estado Abierto</v>
      </c>
      <c r="B69" s="226" t="s">
        <v>152</v>
      </c>
      <c r="C69" s="89" t="s">
        <v>168</v>
      </c>
      <c r="D69" s="210" t="s">
        <v>447</v>
      </c>
      <c r="E69" s="210" t="s">
        <v>170</v>
      </c>
      <c r="F69" s="241" t="s">
        <v>151</v>
      </c>
      <c r="G69" s="80"/>
      <c r="H69" s="86">
        <v>1</v>
      </c>
      <c r="I69" s="87">
        <v>46053</v>
      </c>
      <c r="J69" s="87">
        <v>46053</v>
      </c>
      <c r="K69" s="167">
        <v>1</v>
      </c>
      <c r="L69" s="155">
        <v>0</v>
      </c>
      <c r="M69" s="167">
        <v>0</v>
      </c>
      <c r="N69" s="147">
        <v>0</v>
      </c>
      <c r="O69" s="169">
        <v>0</v>
      </c>
      <c r="P69" s="155">
        <v>0</v>
      </c>
      <c r="Q69" s="259"/>
      <c r="R69" s="171"/>
      <c r="S69" s="147"/>
      <c r="T69" s="183" t="e">
        <f t="shared" si="3"/>
        <v>#DIV/0!</v>
      </c>
      <c r="U69" s="183"/>
      <c r="V69" s="172" t="s">
        <v>44</v>
      </c>
      <c r="W69" s="27"/>
    </row>
    <row r="70" spans="1:23" s="26" customFormat="1" ht="31.5" x14ac:dyDescent="0.25">
      <c r="A70" s="211" t="str" cm="1">
        <f t="array" ref="A70">+_xlfn.IFS(B70='Número de actividades'!$C$3,'Número de actividades'!$B$3,B70='Número de actividades'!$C$4,'Número de actividades'!$B$3,B70='Número de actividades'!$C$5,'Número de actividades'!$B$3,B70='Número de actividades'!$C$6,'Número de actividades'!$B$3,B70='Número de actividades'!$C$7,'Número de actividades'!$B$7,B70='Número de actividades'!$C$8,'Número de actividades'!$B$7,B70='Número de actividades'!$C$9,'Número de actividades'!$B$9,B70='Número de actividades'!$C$10,'Número de actividades'!$B$9,B70='Número de actividades'!$C$11,'Número de actividades'!$B$9,B70='Número de actividades'!$B$12,'Número de actividades'!$B$12)</f>
        <v>3. Modelo de Estado Abierto</v>
      </c>
      <c r="B70" s="226" t="s">
        <v>152</v>
      </c>
      <c r="C70" s="89" t="s">
        <v>171</v>
      </c>
      <c r="D70" s="210" t="s">
        <v>172</v>
      </c>
      <c r="E70" s="210" t="s">
        <v>173</v>
      </c>
      <c r="F70" s="241" t="s">
        <v>151</v>
      </c>
      <c r="G70" s="80"/>
      <c r="H70" s="86">
        <v>5</v>
      </c>
      <c r="I70" s="87">
        <v>46023</v>
      </c>
      <c r="J70" s="151">
        <v>46508</v>
      </c>
      <c r="K70" s="167">
        <v>5</v>
      </c>
      <c r="L70" s="155">
        <v>0</v>
      </c>
      <c r="M70" s="167"/>
      <c r="N70" s="147">
        <v>0</v>
      </c>
      <c r="O70" s="169"/>
      <c r="P70" s="155">
        <v>0</v>
      </c>
      <c r="Q70" s="259"/>
      <c r="R70" s="171"/>
      <c r="S70" s="147"/>
      <c r="T70" s="183" t="e">
        <f t="shared" si="3"/>
        <v>#DIV/0!</v>
      </c>
      <c r="U70" s="183"/>
      <c r="V70" s="172" t="s">
        <v>44</v>
      </c>
      <c r="W70" s="27"/>
    </row>
    <row r="71" spans="1:23" s="26" customFormat="1" ht="31.5" x14ac:dyDescent="0.25">
      <c r="A71" s="211" t="str" cm="1">
        <f t="array" ref="A71">+_xlfn.IFS(B71='Número de actividades'!$C$3,'Número de actividades'!$B$3,B71='Número de actividades'!$C$4,'Número de actividades'!$B$3,B71='Número de actividades'!$C$5,'Número de actividades'!$B$3,B71='Número de actividades'!$C$6,'Número de actividades'!$B$3,B71='Número de actividades'!$C$7,'Número de actividades'!$B$7,B71='Número de actividades'!$C$8,'Número de actividades'!$B$7,B71='Número de actividades'!$C$9,'Número de actividades'!$B$9,B71='Número de actividades'!$C$10,'Número de actividades'!$B$9,B71='Número de actividades'!$C$11,'Número de actividades'!$B$9,B71='Número de actividades'!$B$12,'Número de actividades'!$B$12)</f>
        <v>3. Modelo de Estado Abierto</v>
      </c>
      <c r="B71" s="226" t="s">
        <v>152</v>
      </c>
      <c r="C71" s="89" t="s">
        <v>174</v>
      </c>
      <c r="D71" s="210" t="s">
        <v>448</v>
      </c>
      <c r="E71" s="210" t="s">
        <v>176</v>
      </c>
      <c r="F71" s="241" t="s">
        <v>177</v>
      </c>
      <c r="G71" s="80"/>
      <c r="H71" s="86">
        <v>15</v>
      </c>
      <c r="I71" s="87">
        <v>46053</v>
      </c>
      <c r="J71" s="151">
        <v>46387</v>
      </c>
      <c r="K71" s="167">
        <v>4</v>
      </c>
      <c r="L71" s="155">
        <v>0</v>
      </c>
      <c r="M71" s="167">
        <v>5</v>
      </c>
      <c r="N71" s="147">
        <v>0</v>
      </c>
      <c r="O71" s="169">
        <f>5+1</f>
        <v>6</v>
      </c>
      <c r="P71" s="155">
        <v>0</v>
      </c>
      <c r="Q71" s="259"/>
      <c r="R71" s="171"/>
      <c r="S71" s="147"/>
      <c r="T71" s="183" t="e">
        <f t="shared" si="3"/>
        <v>#DIV/0!</v>
      </c>
      <c r="U71" s="183"/>
      <c r="V71" s="172" t="s">
        <v>44</v>
      </c>
      <c r="W71" s="27"/>
    </row>
    <row r="72" spans="1:23" s="26" customFormat="1" ht="47.25" x14ac:dyDescent="0.25">
      <c r="A72" s="211" t="str" cm="1">
        <f t="array" ref="A72">+_xlfn.IFS(B72='Número de actividades'!$C$3,'Número de actividades'!$B$3,B72='Número de actividades'!$C$4,'Número de actividades'!$B$3,B72='Número de actividades'!$C$5,'Número de actividades'!$B$3,B72='Número de actividades'!$C$6,'Número de actividades'!$B$3,B72='Número de actividades'!$C$7,'Número de actividades'!$B$7,B72='Número de actividades'!$C$8,'Número de actividades'!$B$7,B72='Número de actividades'!$C$9,'Número de actividades'!$B$9,B72='Número de actividades'!$C$10,'Número de actividades'!$B$9,B72='Número de actividades'!$C$11,'Número de actividades'!$B$9,B72='Número de actividades'!$B$12,'Número de actividades'!$B$12)</f>
        <v>3. Modelo de Estado Abierto</v>
      </c>
      <c r="B72" s="226" t="s">
        <v>152</v>
      </c>
      <c r="C72" s="89" t="s">
        <v>178</v>
      </c>
      <c r="D72" s="210" t="s">
        <v>449</v>
      </c>
      <c r="E72" s="210" t="s">
        <v>180</v>
      </c>
      <c r="F72" s="241" t="s">
        <v>156</v>
      </c>
      <c r="G72" s="80"/>
      <c r="H72" s="86">
        <v>3</v>
      </c>
      <c r="I72" s="87">
        <v>46143</v>
      </c>
      <c r="J72" s="151">
        <v>46371</v>
      </c>
      <c r="K72" s="167">
        <v>0</v>
      </c>
      <c r="L72" s="155">
        <v>0</v>
      </c>
      <c r="M72" s="167">
        <v>1</v>
      </c>
      <c r="N72" s="147">
        <v>0</v>
      </c>
      <c r="O72" s="169">
        <v>2</v>
      </c>
      <c r="P72" s="155">
        <v>0</v>
      </c>
      <c r="Q72" s="259"/>
      <c r="R72" s="171"/>
      <c r="S72" s="147"/>
      <c r="T72" s="183" t="e">
        <f t="shared" si="3"/>
        <v>#DIV/0!</v>
      </c>
      <c r="U72" s="183"/>
      <c r="V72" s="172" t="s">
        <v>44</v>
      </c>
      <c r="W72" s="27"/>
    </row>
    <row r="73" spans="1:23" s="26" customFormat="1" ht="31.5" x14ac:dyDescent="0.25">
      <c r="A73" s="211" t="str" cm="1">
        <f t="array" ref="A73">+_xlfn.IFS(B73='Número de actividades'!$C$3,'Número de actividades'!$B$3,B73='Número de actividades'!$C$4,'Número de actividades'!$B$3,B73='Número de actividades'!$C$5,'Número de actividades'!$B$3,B73='Número de actividades'!$C$6,'Número de actividades'!$B$3,B73='Número de actividades'!$C$7,'Número de actividades'!$B$7,B73='Número de actividades'!$C$8,'Número de actividades'!$B$7,B73='Número de actividades'!$C$9,'Número de actividades'!$B$9,B73='Número de actividades'!$C$10,'Número de actividades'!$B$9,B73='Número de actividades'!$C$11,'Número de actividades'!$B$9,B73='Número de actividades'!$B$12,'Número de actividades'!$B$12)</f>
        <v>3. Modelo de Estado Abierto</v>
      </c>
      <c r="B73" s="226" t="s">
        <v>250</v>
      </c>
      <c r="C73" s="89" t="s">
        <v>251</v>
      </c>
      <c r="D73" s="210" t="s">
        <v>252</v>
      </c>
      <c r="E73" s="210" t="s">
        <v>253</v>
      </c>
      <c r="F73" s="255" t="s">
        <v>129</v>
      </c>
      <c r="G73" s="158"/>
      <c r="H73" s="86">
        <v>10</v>
      </c>
      <c r="I73" s="87">
        <v>46082</v>
      </c>
      <c r="J73" s="151">
        <v>46387</v>
      </c>
      <c r="K73" s="167">
        <v>0</v>
      </c>
      <c r="L73" s="155">
        <v>0</v>
      </c>
      <c r="M73" s="167">
        <v>0</v>
      </c>
      <c r="N73" s="147">
        <v>0</v>
      </c>
      <c r="O73" s="169">
        <v>10</v>
      </c>
      <c r="P73" s="155">
        <v>0</v>
      </c>
      <c r="Q73" s="259"/>
      <c r="R73" s="171"/>
      <c r="S73" s="147"/>
      <c r="T73" s="183" t="e">
        <f t="shared" si="3"/>
        <v>#DIV/0!</v>
      </c>
      <c r="U73" s="183"/>
      <c r="V73" s="172" t="s">
        <v>44</v>
      </c>
      <c r="W73" s="27"/>
    </row>
    <row r="74" spans="1:23" s="26" customFormat="1" ht="110.25" x14ac:dyDescent="0.25">
      <c r="A74" s="211" t="str" cm="1">
        <f t="array" ref="A74">+_xlfn.IFS(B74='Número de actividades'!$C$3,'Número de actividades'!$B$3,B74='Número de actividades'!$C$4,'Número de actividades'!$B$3,B74='Número de actividades'!$C$5,'Número de actividades'!$B$3,B74='Número de actividades'!$C$6,'Número de actividades'!$B$3,B74='Número de actividades'!$C$7,'Número de actividades'!$B$7,B74='Número de actividades'!$C$8,'Número de actividades'!$B$7,B74='Número de actividades'!$C$9,'Número de actividades'!$B$9,B74='Número de actividades'!$C$10,'Número de actividades'!$B$9,B74='Número de actividades'!$C$11,'Número de actividades'!$B$9,B74='Número de actividades'!$B$12,'Número de actividades'!$B$12)</f>
        <v>3. Modelo de Estado Abierto</v>
      </c>
      <c r="B74" s="226" t="s">
        <v>250</v>
      </c>
      <c r="C74" s="89" t="s">
        <v>282</v>
      </c>
      <c r="D74" s="210" t="s">
        <v>561</v>
      </c>
      <c r="E74" s="210" t="s">
        <v>284</v>
      </c>
      <c r="F74" s="241" t="s">
        <v>285</v>
      </c>
      <c r="G74" s="80" t="s">
        <v>562</v>
      </c>
      <c r="H74" s="86">
        <v>1</v>
      </c>
      <c r="I74" s="87">
        <v>46183</v>
      </c>
      <c r="J74" s="151">
        <v>46295</v>
      </c>
      <c r="K74" s="167">
        <v>0</v>
      </c>
      <c r="L74" s="155">
        <v>0</v>
      </c>
      <c r="M74" s="167">
        <v>0</v>
      </c>
      <c r="N74" s="147">
        <v>0</v>
      </c>
      <c r="O74" s="169">
        <v>1</v>
      </c>
      <c r="P74" s="155">
        <v>0</v>
      </c>
      <c r="Q74" s="259"/>
      <c r="R74" s="171"/>
      <c r="S74" s="147"/>
      <c r="T74" s="183" t="e">
        <f t="shared" si="3"/>
        <v>#DIV/0!</v>
      </c>
      <c r="U74" s="183"/>
      <c r="V74" s="172" t="s">
        <v>44</v>
      </c>
      <c r="W74" s="27"/>
    </row>
    <row r="75" spans="1:23" s="26" customFormat="1" ht="63" x14ac:dyDescent="0.25">
      <c r="A75" s="211" t="str" cm="1">
        <f t="array" ref="A75">+_xlfn.IFS(B75='Número de actividades'!$C$3,'Número de actividades'!$B$3,B75='Número de actividades'!$C$4,'Número de actividades'!$B$3,B75='Número de actividades'!$C$5,'Número de actividades'!$B$3,B75='Número de actividades'!$C$6,'Número de actividades'!$B$3,B75='Número de actividades'!$C$7,'Número de actividades'!$B$7,B75='Número de actividades'!$C$8,'Número de actividades'!$B$7,B75='Número de actividades'!$C$9,'Número de actividades'!$B$9,B75='Número de actividades'!$C$10,'Número de actividades'!$B$9,B75='Número de actividades'!$C$11,'Número de actividades'!$B$9,B75='Número de actividades'!$B$12,'Número de actividades'!$B$12)</f>
        <v>3. Modelo de Estado Abierto</v>
      </c>
      <c r="B75" s="226" t="s">
        <v>250</v>
      </c>
      <c r="C75" s="89" t="s">
        <v>286</v>
      </c>
      <c r="D75" s="210" t="s">
        <v>452</v>
      </c>
      <c r="E75" s="210" t="s">
        <v>292</v>
      </c>
      <c r="F75" s="240" t="s">
        <v>293</v>
      </c>
      <c r="G75" s="83"/>
      <c r="H75" s="86">
        <v>3</v>
      </c>
      <c r="I75" s="87">
        <v>46054</v>
      </c>
      <c r="J75" s="151">
        <v>46386</v>
      </c>
      <c r="K75" s="167">
        <v>1</v>
      </c>
      <c r="L75" s="155">
        <v>0</v>
      </c>
      <c r="M75" s="167">
        <v>1</v>
      </c>
      <c r="N75" s="147">
        <v>0</v>
      </c>
      <c r="O75" s="169">
        <v>1</v>
      </c>
      <c r="P75" s="155">
        <v>0</v>
      </c>
      <c r="Q75" s="259"/>
      <c r="R75" s="171"/>
      <c r="S75" s="147"/>
      <c r="T75" s="183" t="e">
        <f t="shared" si="3"/>
        <v>#DIV/0!</v>
      </c>
      <c r="U75" s="183"/>
      <c r="V75" s="172" t="s">
        <v>44</v>
      </c>
      <c r="W75" s="27"/>
    </row>
    <row r="76" spans="1:23" s="26" customFormat="1" ht="31.5" x14ac:dyDescent="0.25">
      <c r="A76" s="211" t="str" cm="1">
        <f t="array" ref="A76">+_xlfn.IFS(B76='Número de actividades'!$C$3,'Número de actividades'!$B$3,B76='Número de actividades'!$C$4,'Número de actividades'!$B$3,B76='Número de actividades'!$C$5,'Número de actividades'!$B$3,B76='Número de actividades'!$C$6,'Número de actividades'!$B$3,B76='Número de actividades'!$C$7,'Número de actividades'!$B$7,B76='Número de actividades'!$C$8,'Número de actividades'!$B$7,B76='Número de actividades'!$C$9,'Número de actividades'!$B$9,B76='Número de actividades'!$C$10,'Número de actividades'!$B$9,B76='Número de actividades'!$C$11,'Número de actividades'!$B$9,B76='Número de actividades'!$B$12,'Número de actividades'!$B$12)</f>
        <v>3. Modelo de Estado Abierto</v>
      </c>
      <c r="B76" s="226" t="s">
        <v>250</v>
      </c>
      <c r="C76" s="89" t="s">
        <v>290</v>
      </c>
      <c r="D76" s="210" t="s">
        <v>453</v>
      </c>
      <c r="E76" s="210" t="s">
        <v>296</v>
      </c>
      <c r="F76" s="240" t="s">
        <v>293</v>
      </c>
      <c r="G76" s="83"/>
      <c r="H76" s="86">
        <v>52</v>
      </c>
      <c r="I76" s="254" t="s">
        <v>297</v>
      </c>
      <c r="J76" s="151">
        <v>46386</v>
      </c>
      <c r="K76" s="167">
        <v>17</v>
      </c>
      <c r="L76" s="155">
        <v>0</v>
      </c>
      <c r="M76" s="167">
        <v>18</v>
      </c>
      <c r="N76" s="147">
        <v>0</v>
      </c>
      <c r="O76" s="169">
        <v>17</v>
      </c>
      <c r="P76" s="155">
        <v>0</v>
      </c>
      <c r="Q76" s="259"/>
      <c r="R76" s="171"/>
      <c r="S76" s="147"/>
      <c r="T76" s="183" t="e">
        <f t="shared" si="3"/>
        <v>#DIV/0!</v>
      </c>
      <c r="U76" s="183"/>
      <c r="V76" s="172" t="s">
        <v>44</v>
      </c>
      <c r="W76" s="27"/>
    </row>
    <row r="77" spans="1:23" s="26" customFormat="1" ht="31.5" x14ac:dyDescent="0.25">
      <c r="A77" s="211" t="str" cm="1">
        <f t="array" ref="A77">+_xlfn.IFS(B77='Número de actividades'!$C$3,'Número de actividades'!$B$3,B77='Número de actividades'!$C$4,'Número de actividades'!$B$3,B77='Número de actividades'!$C$5,'Número de actividades'!$B$3,B77='Número de actividades'!$C$6,'Número de actividades'!$B$3,B77='Número de actividades'!$C$7,'Número de actividades'!$B$7,B77='Número de actividades'!$C$8,'Número de actividades'!$B$7,B77='Número de actividades'!$C$9,'Número de actividades'!$B$9,B77='Número de actividades'!$C$10,'Número de actividades'!$B$9,B77='Número de actividades'!$C$11,'Número de actividades'!$B$9,B77='Número de actividades'!$B$12,'Número de actividades'!$B$12)</f>
        <v>3. Modelo de Estado Abierto</v>
      </c>
      <c r="B77" s="226" t="s">
        <v>250</v>
      </c>
      <c r="C77" s="89" t="s">
        <v>294</v>
      </c>
      <c r="D77" s="210" t="s">
        <v>299</v>
      </c>
      <c r="E77" s="210" t="s">
        <v>300</v>
      </c>
      <c r="F77" s="240" t="s">
        <v>232</v>
      </c>
      <c r="G77" s="83"/>
      <c r="H77" s="86">
        <v>4</v>
      </c>
      <c r="I77" s="87">
        <v>46142</v>
      </c>
      <c r="J77" s="151">
        <v>46386</v>
      </c>
      <c r="K77" s="167">
        <v>1</v>
      </c>
      <c r="L77" s="155">
        <v>0</v>
      </c>
      <c r="M77" s="167">
        <v>1</v>
      </c>
      <c r="N77" s="147">
        <v>0</v>
      </c>
      <c r="O77" s="169">
        <v>2</v>
      </c>
      <c r="P77" s="155">
        <v>0</v>
      </c>
      <c r="Q77" s="259"/>
      <c r="R77" s="171"/>
      <c r="S77" s="147"/>
      <c r="T77" s="183" t="e">
        <f t="shared" si="3"/>
        <v>#DIV/0!</v>
      </c>
      <c r="U77" s="183"/>
      <c r="V77" s="172" t="s">
        <v>44</v>
      </c>
      <c r="W77" s="27"/>
    </row>
    <row r="78" spans="1:23" s="26" customFormat="1" ht="94.5" x14ac:dyDescent="0.25">
      <c r="A78" s="213" t="str" cm="1">
        <f t="array" ref="A78">+_xlfn.IFS(B78='Número de actividades'!$C$3,'Número de actividades'!$B$3,B78='Número de actividades'!$C$4,'Número de actividades'!$B$3,B78='Número de actividades'!$C$5,'Número de actividades'!$B$3,B78='Número de actividades'!$C$6,'Número de actividades'!$B$3,B78='Número de actividades'!$C$7,'Número de actividades'!$B$7,B78='Número de actividades'!$C$8,'Número de actividades'!$B$7,B78='Número de actividades'!$C$9,'Número de actividades'!$B$9,B78='Número de actividades'!$C$10,'Número de actividades'!$B$9,B78='Número de actividades'!$C$11,'Número de actividades'!$B$9,B78='Número de actividades'!$B$12,'Número de actividades'!$B$12)</f>
        <v>3. Modelo de Estado Abierto</v>
      </c>
      <c r="B78" s="214" t="s">
        <v>250</v>
      </c>
      <c r="C78" s="215" t="s">
        <v>298</v>
      </c>
      <c r="D78" s="208" t="s">
        <v>454</v>
      </c>
      <c r="E78" s="208" t="s">
        <v>455</v>
      </c>
      <c r="F78" s="216" t="s">
        <v>232</v>
      </c>
      <c r="G78" s="216" t="s">
        <v>563</v>
      </c>
      <c r="H78" s="215"/>
      <c r="I78" s="215"/>
      <c r="J78" s="217"/>
      <c r="K78" s="218"/>
      <c r="L78" s="219">
        <v>0</v>
      </c>
      <c r="M78" s="218"/>
      <c r="N78" s="220">
        <v>0</v>
      </c>
      <c r="O78" s="221"/>
      <c r="P78" s="219">
        <v>0</v>
      </c>
      <c r="Q78" s="218"/>
      <c r="R78" s="221"/>
      <c r="S78" s="220"/>
      <c r="T78" s="222" t="e">
        <f t="shared" si="3"/>
        <v>#DIV/0!</v>
      </c>
      <c r="U78" s="222"/>
      <c r="V78" s="223" t="s">
        <v>44</v>
      </c>
      <c r="W78" s="27"/>
    </row>
    <row r="79" spans="1:23" s="26" customFormat="1" x14ac:dyDescent="0.25">
      <c r="A79" s="211" t="str" cm="1">
        <f t="array" ref="A79">+_xlfn.IFS(B79='Número de actividades'!$C$3,'Número de actividades'!$B$3,B79='Número de actividades'!$C$4,'Número de actividades'!$B$3,B79='Número de actividades'!$C$5,'Número de actividades'!$B$3,B79='Número de actividades'!$C$6,'Número de actividades'!$B$3,B79='Número de actividades'!$C$7,'Número de actividades'!$B$7,B79='Número de actividades'!$C$8,'Número de actividades'!$B$7,B79='Número de actividades'!$C$9,'Número de actividades'!$B$9,B79='Número de actividades'!$C$10,'Número de actividades'!$B$9,B79='Número de actividades'!$C$11,'Número de actividades'!$B$9,B79='Número de actividades'!$B$12,'Número de actividades'!$B$12)</f>
        <v>3. Modelo de Estado Abierto</v>
      </c>
      <c r="B79" s="226" t="s">
        <v>250</v>
      </c>
      <c r="C79" s="89" t="s">
        <v>301</v>
      </c>
      <c r="D79" s="210" t="s">
        <v>302</v>
      </c>
      <c r="E79" s="210" t="s">
        <v>303</v>
      </c>
      <c r="F79" s="240" t="s">
        <v>232</v>
      </c>
      <c r="G79" s="83"/>
      <c r="H79" s="86">
        <v>1</v>
      </c>
      <c r="I79" s="87">
        <v>46023</v>
      </c>
      <c r="J79" s="151">
        <v>46068</v>
      </c>
      <c r="K79" s="167">
        <v>1</v>
      </c>
      <c r="L79" s="155">
        <v>0</v>
      </c>
      <c r="M79" s="167">
        <v>0</v>
      </c>
      <c r="N79" s="147">
        <v>0</v>
      </c>
      <c r="O79" s="169">
        <v>0</v>
      </c>
      <c r="P79" s="155">
        <v>0</v>
      </c>
      <c r="Q79" s="259"/>
      <c r="R79" s="171"/>
      <c r="S79" s="147"/>
      <c r="T79" s="183" t="e">
        <f t="shared" si="3"/>
        <v>#DIV/0!</v>
      </c>
      <c r="U79" s="183"/>
      <c r="V79" s="172" t="s">
        <v>44</v>
      </c>
      <c r="W79" s="27"/>
    </row>
    <row r="80" spans="1:23" s="26" customFormat="1" ht="63" x14ac:dyDescent="0.25">
      <c r="A80" s="270" t="str" cm="1">
        <f t="array" ref="A80">+_xlfn.IFS(B80='Número de actividades'!$C$3,'Número de actividades'!$B$3,B80='Número de actividades'!$C$4,'Número de actividades'!$B$3,B80='Número de actividades'!$C$5,'Número de actividades'!$B$3,B80='Número de actividades'!$C$6,'Número de actividades'!$B$3,B80='Número de actividades'!$C$7,'Número de actividades'!$B$7,B80='Número de actividades'!$C$8,'Número de actividades'!$B$7,B80='Número de actividades'!$C$9,'Número de actividades'!$B$9,B80='Número de actividades'!$C$10,'Número de actividades'!$B$9,B80='Número de actividades'!$C$11,'Número de actividades'!$B$9,B80='Número de actividades'!$B$12,'Número de actividades'!$B$12)</f>
        <v>3. Modelo de Estado Abierto</v>
      </c>
      <c r="B80" s="271" t="s">
        <v>250</v>
      </c>
      <c r="C80" s="272" t="s">
        <v>254</v>
      </c>
      <c r="D80" s="273" t="s">
        <v>255</v>
      </c>
      <c r="E80" s="273" t="s">
        <v>256</v>
      </c>
      <c r="F80" s="274" t="s">
        <v>129</v>
      </c>
      <c r="G80" s="80" t="s">
        <v>564</v>
      </c>
      <c r="H80" s="86">
        <v>2</v>
      </c>
      <c r="I80" s="87">
        <v>46113</v>
      </c>
      <c r="J80" s="151">
        <v>46386</v>
      </c>
      <c r="K80" s="167">
        <v>0</v>
      </c>
      <c r="L80" s="155">
        <v>0</v>
      </c>
      <c r="M80" s="167">
        <v>0</v>
      </c>
      <c r="N80" s="147">
        <v>0</v>
      </c>
      <c r="O80" s="169">
        <v>2</v>
      </c>
      <c r="P80" s="155">
        <v>0</v>
      </c>
      <c r="Q80" s="259"/>
      <c r="R80" s="171"/>
      <c r="S80" s="147"/>
      <c r="T80" s="183" t="e">
        <f t="shared" si="3"/>
        <v>#DIV/0!</v>
      </c>
      <c r="U80" s="183"/>
      <c r="V80" s="172" t="s">
        <v>44</v>
      </c>
      <c r="W80" s="27"/>
    </row>
    <row r="81" spans="1:25" s="26" customFormat="1" ht="31.5" x14ac:dyDescent="0.25">
      <c r="A81" s="211" t="str" cm="1">
        <f t="array" ref="A81">+_xlfn.IFS(B81='Número de actividades'!$C$3,'Número de actividades'!$B$3,B81='Número de actividades'!$C$4,'Número de actividades'!$B$3,B81='Número de actividades'!$C$5,'Número de actividades'!$B$3,B81='Número de actividades'!$C$6,'Número de actividades'!$B$3,B81='Número de actividades'!$C$7,'Número de actividades'!$B$7,B81='Número de actividades'!$C$8,'Número de actividades'!$B$7,B81='Número de actividades'!$C$9,'Número de actividades'!$B$9,B81='Número de actividades'!$C$10,'Número de actividades'!$B$9,B81='Número de actividades'!$C$11,'Número de actividades'!$B$9,B81='Número de actividades'!$B$12,'Número de actividades'!$B$12)</f>
        <v>3. Modelo de Estado Abierto</v>
      </c>
      <c r="B81" s="226" t="s">
        <v>250</v>
      </c>
      <c r="C81" s="89" t="s">
        <v>257</v>
      </c>
      <c r="D81" s="210" t="s">
        <v>458</v>
      </c>
      <c r="E81" s="210" t="s">
        <v>259</v>
      </c>
      <c r="F81" s="241" t="s">
        <v>147</v>
      </c>
      <c r="G81" s="80"/>
      <c r="H81" s="86">
        <v>1</v>
      </c>
      <c r="I81" s="87">
        <v>46204</v>
      </c>
      <c r="J81" s="151">
        <v>46253</v>
      </c>
      <c r="K81" s="167">
        <v>0</v>
      </c>
      <c r="L81" s="155">
        <v>0</v>
      </c>
      <c r="M81" s="167">
        <v>1</v>
      </c>
      <c r="N81" s="147">
        <v>0</v>
      </c>
      <c r="O81" s="169">
        <v>0</v>
      </c>
      <c r="P81" s="155">
        <v>0</v>
      </c>
      <c r="Q81" s="259"/>
      <c r="R81" s="171"/>
      <c r="S81" s="147"/>
      <c r="T81" s="183" t="e">
        <f t="shared" si="3"/>
        <v>#DIV/0!</v>
      </c>
      <c r="U81" s="183"/>
      <c r="V81" s="172" t="s">
        <v>44</v>
      </c>
      <c r="W81" s="27"/>
    </row>
    <row r="82" spans="1:25" s="26" customFormat="1" ht="47.25" x14ac:dyDescent="0.25">
      <c r="A82" s="211" t="str" cm="1">
        <f t="array" ref="A82">+_xlfn.IFS(B82='Número de actividades'!$C$3,'Número de actividades'!$B$3,B82='Número de actividades'!$C$4,'Número de actividades'!$B$3,B82='Número de actividades'!$C$5,'Número de actividades'!$B$3,B82='Número de actividades'!$C$6,'Número de actividades'!$B$3,B82='Número de actividades'!$C$7,'Número de actividades'!$B$7,B82='Número de actividades'!$C$8,'Número de actividades'!$B$7,B82='Número de actividades'!$C$9,'Número de actividades'!$B$9,B82='Número de actividades'!$C$10,'Número de actividades'!$B$9,B82='Número de actividades'!$C$11,'Número de actividades'!$B$9,B82='Número de actividades'!$B$12,'Número de actividades'!$B$12)</f>
        <v>3. Modelo de Estado Abierto</v>
      </c>
      <c r="B82" s="226" t="s">
        <v>250</v>
      </c>
      <c r="C82" s="89" t="s">
        <v>260</v>
      </c>
      <c r="D82" s="210" t="s">
        <v>565</v>
      </c>
      <c r="E82" s="210" t="s">
        <v>262</v>
      </c>
      <c r="F82" s="241" t="s">
        <v>147</v>
      </c>
      <c r="G82" s="80" t="s">
        <v>566</v>
      </c>
      <c r="H82" s="86">
        <v>1</v>
      </c>
      <c r="I82" s="87">
        <v>46266</v>
      </c>
      <c r="J82" s="151">
        <v>46387</v>
      </c>
      <c r="K82" s="167">
        <v>0</v>
      </c>
      <c r="L82" s="155">
        <v>0</v>
      </c>
      <c r="M82" s="167">
        <v>0</v>
      </c>
      <c r="N82" s="147">
        <v>0</v>
      </c>
      <c r="O82" s="169">
        <v>1</v>
      </c>
      <c r="P82" s="155">
        <v>0</v>
      </c>
      <c r="Q82" s="259"/>
      <c r="R82" s="171"/>
      <c r="S82" s="147"/>
      <c r="T82" s="183" t="e">
        <f t="shared" si="3"/>
        <v>#DIV/0!</v>
      </c>
      <c r="U82" s="183"/>
      <c r="V82" s="172" t="s">
        <v>44</v>
      </c>
      <c r="W82" s="27"/>
    </row>
    <row r="83" spans="1:25" s="26" customFormat="1" ht="126" x14ac:dyDescent="0.25">
      <c r="A83" s="211" t="str" cm="1">
        <f t="array" ref="A83">+_xlfn.IFS(B83='Número de actividades'!$C$3,'Número de actividades'!$B$3,B83='Número de actividades'!$C$4,'Número de actividades'!$B$3,B83='Número de actividades'!$C$5,'Número de actividades'!$B$3,B83='Número de actividades'!$C$6,'Número de actividades'!$B$3,B83='Número de actividades'!$C$7,'Número de actividades'!$B$7,B83='Número de actividades'!$C$8,'Número de actividades'!$B$7,B83='Número de actividades'!$C$9,'Número de actividades'!$B$9,B83='Número de actividades'!$C$10,'Número de actividades'!$B$9,B83='Número de actividades'!$C$11,'Número de actividades'!$B$9,B83='Número de actividades'!$B$12,'Número de actividades'!$B$12)</f>
        <v>3. Modelo de Estado Abierto</v>
      </c>
      <c r="B83" s="226" t="s">
        <v>250</v>
      </c>
      <c r="C83" s="89" t="s">
        <v>263</v>
      </c>
      <c r="D83" s="210" t="s">
        <v>567</v>
      </c>
      <c r="E83" s="210" t="s">
        <v>265</v>
      </c>
      <c r="F83" s="241" t="s">
        <v>266</v>
      </c>
      <c r="G83" s="80" t="s">
        <v>568</v>
      </c>
      <c r="H83" s="86">
        <v>1</v>
      </c>
      <c r="I83" s="87">
        <v>46295</v>
      </c>
      <c r="J83" s="151">
        <v>46387</v>
      </c>
      <c r="K83" s="167">
        <v>0</v>
      </c>
      <c r="L83" s="155">
        <v>0</v>
      </c>
      <c r="M83" s="167">
        <v>1</v>
      </c>
      <c r="N83" s="147">
        <v>0</v>
      </c>
      <c r="O83" s="169">
        <v>0</v>
      </c>
      <c r="P83" s="155">
        <v>0</v>
      </c>
      <c r="Q83" s="259"/>
      <c r="R83" s="171"/>
      <c r="S83" s="147"/>
      <c r="T83" s="183" t="e">
        <f t="shared" si="3"/>
        <v>#DIV/0!</v>
      </c>
      <c r="U83" s="183"/>
      <c r="V83" s="172" t="s">
        <v>44</v>
      </c>
      <c r="W83" s="27"/>
    </row>
    <row r="84" spans="1:25" s="26" customFormat="1" ht="78.75" x14ac:dyDescent="0.25">
      <c r="A84" s="211" t="str" cm="1">
        <f t="array" ref="A84">+_xlfn.IFS(B84='Número de actividades'!$C$3,'Número de actividades'!$B$3,B84='Número de actividades'!$C$4,'Número de actividades'!$B$3,B84='Número de actividades'!$C$5,'Número de actividades'!$B$3,B84='Número de actividades'!$C$6,'Número de actividades'!$B$3,B84='Número de actividades'!$C$7,'Número de actividades'!$B$7,B84='Número de actividades'!$C$8,'Número de actividades'!$B$7,B84='Número de actividades'!$C$9,'Número de actividades'!$B$9,B84='Número de actividades'!$C$10,'Número de actividades'!$B$9,B84='Número de actividades'!$C$11,'Número de actividades'!$B$9,B84='Número de actividades'!$B$12,'Número de actividades'!$B$12)</f>
        <v>3. Modelo de Estado Abierto</v>
      </c>
      <c r="B84" s="226" t="s">
        <v>250</v>
      </c>
      <c r="C84" s="89" t="s">
        <v>267</v>
      </c>
      <c r="D84" s="210" t="s">
        <v>569</v>
      </c>
      <c r="E84" s="210" t="s">
        <v>269</v>
      </c>
      <c r="F84" s="241" t="s">
        <v>270</v>
      </c>
      <c r="G84" s="80" t="s">
        <v>570</v>
      </c>
      <c r="H84" s="86">
        <v>1</v>
      </c>
      <c r="I84" s="87">
        <v>46174</v>
      </c>
      <c r="J84" s="151">
        <v>46387</v>
      </c>
      <c r="K84" s="167">
        <v>0</v>
      </c>
      <c r="L84" s="155">
        <v>0</v>
      </c>
      <c r="M84" s="167">
        <v>0</v>
      </c>
      <c r="N84" s="147">
        <v>0</v>
      </c>
      <c r="O84" s="169">
        <v>1</v>
      </c>
      <c r="P84" s="155">
        <v>0</v>
      </c>
      <c r="Q84" s="259"/>
      <c r="R84" s="171"/>
      <c r="S84" s="147"/>
      <c r="T84" s="183" t="e">
        <f t="shared" si="3"/>
        <v>#DIV/0!</v>
      </c>
      <c r="U84" s="183"/>
      <c r="V84" s="172" t="s">
        <v>44</v>
      </c>
      <c r="W84" s="27"/>
    </row>
    <row r="85" spans="1:25" s="26" customFormat="1" ht="31.5" x14ac:dyDescent="0.25">
      <c r="A85" s="211" t="str" cm="1">
        <f t="array" ref="A85">+_xlfn.IFS(B85='Número de actividades'!$C$3,'Número de actividades'!$B$3,B85='Número de actividades'!$C$4,'Número de actividades'!$B$3,B85='Número de actividades'!$C$5,'Número de actividades'!$B$3,B85='Número de actividades'!$C$6,'Número de actividades'!$B$3,B85='Número de actividades'!$C$7,'Número de actividades'!$B$7,B85='Número de actividades'!$C$8,'Número de actividades'!$B$7,B85='Número de actividades'!$C$9,'Número de actividades'!$B$9,B85='Número de actividades'!$C$10,'Número de actividades'!$B$9,B85='Número de actividades'!$C$11,'Número de actividades'!$B$9,B85='Número de actividades'!$B$12,'Número de actividades'!$B$12)</f>
        <v>3. Modelo de Estado Abierto</v>
      </c>
      <c r="B85" s="226" t="s">
        <v>250</v>
      </c>
      <c r="C85" s="89" t="s">
        <v>271</v>
      </c>
      <c r="D85" s="210" t="s">
        <v>571</v>
      </c>
      <c r="E85" s="210" t="s">
        <v>273</v>
      </c>
      <c r="F85" s="241" t="s">
        <v>274</v>
      </c>
      <c r="G85" s="80" t="s">
        <v>572</v>
      </c>
      <c r="H85" s="86">
        <v>1</v>
      </c>
      <c r="I85" s="87">
        <v>46146</v>
      </c>
      <c r="J85" s="151">
        <v>46203</v>
      </c>
      <c r="K85" s="167">
        <v>0</v>
      </c>
      <c r="L85" s="155">
        <v>0</v>
      </c>
      <c r="M85" s="167">
        <v>1</v>
      </c>
      <c r="N85" s="147">
        <v>0</v>
      </c>
      <c r="O85" s="169">
        <v>0</v>
      </c>
      <c r="P85" s="155">
        <v>0</v>
      </c>
      <c r="Q85" s="259"/>
      <c r="R85" s="171"/>
      <c r="S85" s="147"/>
      <c r="T85" s="183" t="e">
        <f t="shared" si="3"/>
        <v>#DIV/0!</v>
      </c>
      <c r="U85" s="183"/>
      <c r="V85" s="172" t="s">
        <v>44</v>
      </c>
      <c r="W85" s="27"/>
    </row>
    <row r="86" spans="1:25" s="26" customFormat="1" ht="36.75" customHeight="1" x14ac:dyDescent="0.25">
      <c r="A86" s="211" t="str" cm="1">
        <f t="array" ref="A86">+_xlfn.IFS(B86='Número de actividades'!$C$3,'Número de actividades'!$B$3,B86='Número de actividades'!$C$4,'Número de actividades'!$B$3,B86='Número de actividades'!$C$5,'Número de actividades'!$B$3,B86='Número de actividades'!$C$6,'Número de actividades'!$B$3,B86='Número de actividades'!$C$7,'Número de actividades'!$B$7,B86='Número de actividades'!$C$8,'Número de actividades'!$B$7,B86='Número de actividades'!$C$9,'Número de actividades'!$B$9,B86='Número de actividades'!$C$10,'Número de actividades'!$B$9,B86='Número de actividades'!$C$11,'Número de actividades'!$B$9,B86='Número de actividades'!$B$12,'Número de actividades'!$B$12)</f>
        <v>3. Modelo de Estado Abierto</v>
      </c>
      <c r="B86" s="226" t="s">
        <v>250</v>
      </c>
      <c r="C86" s="89" t="s">
        <v>275</v>
      </c>
      <c r="D86" s="210" t="s">
        <v>276</v>
      </c>
      <c r="E86" s="210" t="s">
        <v>277</v>
      </c>
      <c r="F86" s="241" t="s">
        <v>201</v>
      </c>
      <c r="G86" s="80" t="s">
        <v>572</v>
      </c>
      <c r="H86" s="86">
        <v>1</v>
      </c>
      <c r="I86" s="87">
        <v>46204</v>
      </c>
      <c r="J86" s="151">
        <v>46265</v>
      </c>
      <c r="K86" s="167"/>
      <c r="L86" s="155">
        <v>0</v>
      </c>
      <c r="M86" s="167"/>
      <c r="N86" s="147">
        <v>0</v>
      </c>
      <c r="O86" s="169"/>
      <c r="P86" s="155">
        <v>0</v>
      </c>
      <c r="Q86" s="259"/>
      <c r="R86" s="171"/>
      <c r="S86" s="147"/>
      <c r="T86" s="183" t="e">
        <f t="shared" si="3"/>
        <v>#DIV/0!</v>
      </c>
      <c r="U86" s="183"/>
      <c r="V86" s="172" t="s">
        <v>44</v>
      </c>
      <c r="W86" s="27"/>
    </row>
    <row r="87" spans="1:25" s="26" customFormat="1" ht="47.25" x14ac:dyDescent="0.25">
      <c r="A87" s="211" t="str" cm="1">
        <f t="array" ref="A87">+_xlfn.IFS(B87='Número de actividades'!$C$3,'Número de actividades'!$B$3,B87='Número de actividades'!$C$4,'Número de actividades'!$B$3,B87='Número de actividades'!$C$5,'Número de actividades'!$B$3,B87='Número de actividades'!$C$6,'Número de actividades'!$B$3,B87='Número de actividades'!$C$7,'Número de actividades'!$B$7,B87='Número de actividades'!$C$8,'Número de actividades'!$B$7,B87='Número de actividades'!$C$9,'Número de actividades'!$B$9,B87='Número de actividades'!$C$10,'Número de actividades'!$B$9,B87='Número de actividades'!$C$11,'Número de actividades'!$B$9,B87='Número de actividades'!$B$12,'Número de actividades'!$B$12)</f>
        <v>3. Modelo de Estado Abierto</v>
      </c>
      <c r="B87" s="226" t="s">
        <v>250</v>
      </c>
      <c r="C87" s="89" t="s">
        <v>278</v>
      </c>
      <c r="D87" s="210" t="s">
        <v>573</v>
      </c>
      <c r="E87" s="210" t="s">
        <v>280</v>
      </c>
      <c r="F87" s="241" t="s">
        <v>281</v>
      </c>
      <c r="G87" s="80" t="s">
        <v>574</v>
      </c>
      <c r="H87" s="86">
        <v>1</v>
      </c>
      <c r="I87" s="87">
        <v>46295</v>
      </c>
      <c r="J87" s="151">
        <v>46387</v>
      </c>
      <c r="K87" s="167">
        <v>0</v>
      </c>
      <c r="L87" s="155">
        <v>0</v>
      </c>
      <c r="M87" s="167">
        <v>0</v>
      </c>
      <c r="N87" s="147">
        <v>0</v>
      </c>
      <c r="O87" s="169">
        <v>1</v>
      </c>
      <c r="P87" s="155">
        <v>0</v>
      </c>
      <c r="Q87" s="259"/>
      <c r="R87" s="171"/>
      <c r="S87" s="147"/>
      <c r="T87" s="183" t="e">
        <f t="shared" si="3"/>
        <v>#DIV/0!</v>
      </c>
      <c r="U87" s="183"/>
      <c r="V87" s="172" t="s">
        <v>44</v>
      </c>
      <c r="W87" s="27"/>
    </row>
    <row r="88" spans="1:25" s="26" customFormat="1" ht="31.5" x14ac:dyDescent="0.25">
      <c r="A88" s="211" t="str" cm="1">
        <f t="array" ref="A88">+_xlfn.IFS(B88='Número de actividades'!$C$3,'Número de actividades'!$B$3,B88='Número de actividades'!$C$4,'Número de actividades'!$B$3,B88='Número de actividades'!$C$5,'Número de actividades'!$B$3,B88='Número de actividades'!$C$6,'Número de actividades'!$B$3,B88='Número de actividades'!$C$7,'Número de actividades'!$B$7,B88='Número de actividades'!$C$8,'Número de actividades'!$B$7,B88='Número de actividades'!$C$9,'Número de actividades'!$B$9,B88='Número de actividades'!$C$10,'Número de actividades'!$B$9,B88='Número de actividades'!$C$11,'Número de actividades'!$B$9,B88='Número de actividades'!$B$12,'Número de actividades'!$B$12)</f>
        <v>3. Modelo de Estado Abierto</v>
      </c>
      <c r="B88" s="226" t="s">
        <v>304</v>
      </c>
      <c r="C88" s="89" t="s">
        <v>305</v>
      </c>
      <c r="D88" s="210" t="s">
        <v>469</v>
      </c>
      <c r="E88" s="210" t="s">
        <v>307</v>
      </c>
      <c r="F88" s="241" t="s">
        <v>156</v>
      </c>
      <c r="G88" s="80"/>
      <c r="H88" s="86">
        <v>3</v>
      </c>
      <c r="I88" s="87">
        <v>46143</v>
      </c>
      <c r="J88" s="151">
        <v>46387</v>
      </c>
      <c r="K88" s="167">
        <v>0</v>
      </c>
      <c r="L88" s="155">
        <v>0</v>
      </c>
      <c r="M88" s="167">
        <v>1</v>
      </c>
      <c r="N88" s="147">
        <v>0</v>
      </c>
      <c r="O88" s="169">
        <v>2</v>
      </c>
      <c r="P88" s="155">
        <v>0</v>
      </c>
      <c r="Q88" s="259"/>
      <c r="R88" s="171"/>
      <c r="S88" s="147"/>
      <c r="T88" s="183" t="e">
        <f t="shared" si="3"/>
        <v>#DIV/0!</v>
      </c>
      <c r="U88" s="183"/>
      <c r="V88" s="172" t="s">
        <v>44</v>
      </c>
      <c r="W88" s="27"/>
    </row>
    <row r="89" spans="1:25" s="26" customFormat="1" ht="47.25" x14ac:dyDescent="0.25">
      <c r="A89" s="213" t="str" cm="1">
        <f t="array" ref="A89">+_xlfn.IFS(B89='Número de actividades'!$C$3,'Número de actividades'!$B$3,B89='Número de actividades'!$C$4,'Número de actividades'!$B$3,B89='Número de actividades'!$C$5,'Número de actividades'!$B$3,B89='Número de actividades'!$C$6,'Número de actividades'!$B$3,B89='Número de actividades'!$C$7,'Número de actividades'!$B$7,B89='Número de actividades'!$C$8,'Número de actividades'!$B$7,B89='Número de actividades'!$C$9,'Número de actividades'!$B$9,B89='Número de actividades'!$C$10,'Número de actividades'!$B$9,B89='Número de actividades'!$C$11,'Número de actividades'!$B$9,B89='Número de actividades'!$B$12,'Número de actividades'!$B$12)</f>
        <v>3. Modelo de Estado Abierto</v>
      </c>
      <c r="B89" s="214" t="s">
        <v>304</v>
      </c>
      <c r="C89" s="215" t="s">
        <v>334</v>
      </c>
      <c r="D89" s="208" t="s">
        <v>470</v>
      </c>
      <c r="E89" s="208" t="s">
        <v>471</v>
      </c>
      <c r="F89" s="216" t="s">
        <v>190</v>
      </c>
      <c r="G89" s="216" t="s">
        <v>575</v>
      </c>
      <c r="H89" s="215"/>
      <c r="I89" s="215"/>
      <c r="J89" s="217"/>
      <c r="K89" s="218"/>
      <c r="L89" s="219">
        <v>0</v>
      </c>
      <c r="M89" s="218"/>
      <c r="N89" s="220">
        <v>0</v>
      </c>
      <c r="O89" s="221"/>
      <c r="P89" s="219">
        <v>0</v>
      </c>
      <c r="Q89" s="218"/>
      <c r="R89" s="221"/>
      <c r="S89" s="220"/>
      <c r="T89" s="222" t="e">
        <f t="shared" si="3"/>
        <v>#DIV/0!</v>
      </c>
      <c r="U89" s="222"/>
      <c r="V89" s="223" t="s">
        <v>44</v>
      </c>
      <c r="W89" s="257"/>
      <c r="X89" s="258"/>
      <c r="Y89" s="258"/>
    </row>
    <row r="90" spans="1:25" s="26" customFormat="1" ht="110.25" x14ac:dyDescent="0.25">
      <c r="A90" s="132" t="str" cm="1">
        <f t="array" ref="A90">+_xlfn.IFS(B90='Número de actividades'!$C$3,'Número de actividades'!$B$3,B90='Número de actividades'!$C$4,'Número de actividades'!$B$3,B90='Número de actividades'!$C$5,'Número de actividades'!$B$3,B90='Número de actividades'!$C$6,'Número de actividades'!$B$3,B90='Número de actividades'!$C$7,'Número de actividades'!$B$7,B90='Número de actividades'!$C$8,'Número de actividades'!$B$7,B90='Número de actividades'!$C$9,'Número de actividades'!$B$9,B90='Número de actividades'!$C$10,'Número de actividades'!$B$9,B90='Número de actividades'!$C$11,'Número de actividades'!$B$9,B90='Número de actividades'!$B$12,'Número de actividades'!$B$12)</f>
        <v>3. Modelo de Estado Abierto</v>
      </c>
      <c r="B90" s="85" t="s">
        <v>304</v>
      </c>
      <c r="C90" s="84" t="s">
        <v>337</v>
      </c>
      <c r="D90" s="75" t="s">
        <v>576</v>
      </c>
      <c r="E90" s="75" t="s">
        <v>333</v>
      </c>
      <c r="F90" s="83" t="s">
        <v>190</v>
      </c>
      <c r="G90" s="268" t="s">
        <v>577</v>
      </c>
      <c r="H90" s="86">
        <v>5</v>
      </c>
      <c r="I90" s="87">
        <v>46174</v>
      </c>
      <c r="J90" s="151">
        <v>46371</v>
      </c>
      <c r="K90" s="167">
        <v>0</v>
      </c>
      <c r="L90" s="155">
        <v>0</v>
      </c>
      <c r="M90" s="167">
        <v>0</v>
      </c>
      <c r="N90" s="147">
        <v>0</v>
      </c>
      <c r="O90" s="169">
        <v>5</v>
      </c>
      <c r="P90" s="155">
        <v>0</v>
      </c>
      <c r="Q90" s="259"/>
      <c r="R90" s="171"/>
      <c r="S90" s="147"/>
      <c r="T90" s="183" t="e">
        <f t="shared" si="3"/>
        <v>#DIV/0!</v>
      </c>
      <c r="U90" s="183"/>
      <c r="V90" s="172" t="s">
        <v>44</v>
      </c>
      <c r="W90" s="27"/>
    </row>
    <row r="91" spans="1:25" s="26" customFormat="1" ht="47.25" x14ac:dyDescent="0.25">
      <c r="A91" s="211" t="str" cm="1">
        <f t="array" ref="A91">+_xlfn.IFS(B91='Número de actividades'!$C$3,'Número de actividades'!$B$3,B91='Número de actividades'!$C$4,'Número de actividades'!$B$3,B91='Número de actividades'!$C$5,'Número de actividades'!$B$3,B91='Número de actividades'!$C$6,'Número de actividades'!$B$3,B91='Número de actividades'!$C$7,'Número de actividades'!$B$7,B91='Número de actividades'!$C$8,'Número de actividades'!$B$7,B91='Número de actividades'!$C$9,'Número de actividades'!$B$9,B91='Número de actividades'!$C$10,'Número de actividades'!$B$9,B91='Número de actividades'!$C$11,'Número de actividades'!$B$9,B91='Número de actividades'!$B$12,'Número de actividades'!$B$12)</f>
        <v>3. Modelo de Estado Abierto</v>
      </c>
      <c r="B91" s="226" t="s">
        <v>304</v>
      </c>
      <c r="C91" s="89" t="s">
        <v>340</v>
      </c>
      <c r="D91" s="210" t="s">
        <v>335</v>
      </c>
      <c r="E91" s="210" t="s">
        <v>336</v>
      </c>
      <c r="F91" s="240" t="s">
        <v>197</v>
      </c>
      <c r="G91" s="83"/>
      <c r="H91" s="86">
        <v>12</v>
      </c>
      <c r="I91" s="87">
        <v>46023</v>
      </c>
      <c r="J91" s="151">
        <v>46386</v>
      </c>
      <c r="K91" s="167">
        <v>4</v>
      </c>
      <c r="L91" s="155">
        <v>0</v>
      </c>
      <c r="M91" s="167">
        <v>4</v>
      </c>
      <c r="N91" s="147">
        <v>0</v>
      </c>
      <c r="O91" s="169">
        <v>4</v>
      </c>
      <c r="P91" s="155">
        <v>0</v>
      </c>
      <c r="Q91" s="259"/>
      <c r="R91" s="171"/>
      <c r="S91" s="147"/>
      <c r="T91" s="183" t="e">
        <f t="shared" si="3"/>
        <v>#DIV/0!</v>
      </c>
      <c r="U91" s="183"/>
      <c r="V91" s="172" t="s">
        <v>44</v>
      </c>
      <c r="W91" s="27"/>
    </row>
    <row r="92" spans="1:25" s="26" customFormat="1" ht="31.5" x14ac:dyDescent="0.25">
      <c r="A92" s="211" t="str" cm="1">
        <f t="array" ref="A92">+_xlfn.IFS(B92='Número de actividades'!$C$3,'Número de actividades'!$B$3,B92='Número de actividades'!$C$4,'Número de actividades'!$B$3,B92='Número de actividades'!$C$5,'Número de actividades'!$B$3,B92='Número de actividades'!$C$6,'Número de actividades'!$B$3,B92='Número de actividades'!$C$7,'Número de actividades'!$B$7,B92='Número de actividades'!$C$8,'Número de actividades'!$B$7,B92='Número de actividades'!$C$9,'Número de actividades'!$B$9,B92='Número de actividades'!$C$10,'Número de actividades'!$B$9,B92='Número de actividades'!$C$11,'Número de actividades'!$B$9,B92='Número de actividades'!$B$12,'Número de actividades'!$B$12)</f>
        <v>3. Modelo de Estado Abierto</v>
      </c>
      <c r="B92" s="226" t="s">
        <v>304</v>
      </c>
      <c r="C92" s="89" t="s">
        <v>343</v>
      </c>
      <c r="D92" s="210" t="s">
        <v>474</v>
      </c>
      <c r="E92" s="210" t="s">
        <v>339</v>
      </c>
      <c r="F92" s="240" t="s">
        <v>197</v>
      </c>
      <c r="G92" s="83"/>
      <c r="H92" s="86">
        <v>6</v>
      </c>
      <c r="I92" s="87">
        <v>46152</v>
      </c>
      <c r="J92" s="151">
        <v>46386</v>
      </c>
      <c r="K92" s="167">
        <v>2</v>
      </c>
      <c r="L92" s="155">
        <v>0</v>
      </c>
      <c r="M92" s="167">
        <v>2</v>
      </c>
      <c r="N92" s="147"/>
      <c r="O92" s="169">
        <v>2</v>
      </c>
      <c r="P92" s="155">
        <v>0</v>
      </c>
      <c r="Q92" s="259"/>
      <c r="R92" s="171"/>
      <c r="S92" s="147"/>
      <c r="T92" s="183" t="e">
        <f t="shared" si="3"/>
        <v>#DIV/0!</v>
      </c>
      <c r="U92" s="183"/>
      <c r="V92" s="172" t="s">
        <v>44</v>
      </c>
      <c r="W92" s="27"/>
    </row>
    <row r="93" spans="1:25" s="26" customFormat="1" ht="31.5" x14ac:dyDescent="0.25">
      <c r="A93" s="211" t="str" cm="1">
        <f t="array" ref="A93">+_xlfn.IFS(B93='Número de actividades'!$C$3,'Número de actividades'!$B$3,B93='Número de actividades'!$C$4,'Número de actividades'!$B$3,B93='Número de actividades'!$C$5,'Número de actividades'!$B$3,B93='Número de actividades'!$C$6,'Número de actividades'!$B$3,B93='Número de actividades'!$C$7,'Número de actividades'!$B$7,B93='Número de actividades'!$C$8,'Número de actividades'!$B$7,B93='Número de actividades'!$C$9,'Número de actividades'!$B$9,B93='Número de actividades'!$C$10,'Número de actividades'!$B$9,B93='Número de actividades'!$C$11,'Número de actividades'!$B$9,B93='Número de actividades'!$B$12,'Número de actividades'!$B$12)</f>
        <v>3. Modelo de Estado Abierto</v>
      </c>
      <c r="B93" s="226" t="s">
        <v>304</v>
      </c>
      <c r="C93" s="89" t="s">
        <v>346</v>
      </c>
      <c r="D93" s="210" t="s">
        <v>475</v>
      </c>
      <c r="E93" s="210" t="s">
        <v>342</v>
      </c>
      <c r="F93" s="240" t="s">
        <v>197</v>
      </c>
      <c r="G93" s="83"/>
      <c r="H93" s="86">
        <v>1</v>
      </c>
      <c r="I93" s="87">
        <v>46023</v>
      </c>
      <c r="J93" s="151">
        <v>46387</v>
      </c>
      <c r="K93" s="167">
        <v>0</v>
      </c>
      <c r="L93" s="155">
        <v>0</v>
      </c>
      <c r="M93" s="167">
        <v>0</v>
      </c>
      <c r="N93" s="147">
        <v>0</v>
      </c>
      <c r="O93" s="169">
        <v>1</v>
      </c>
      <c r="P93" s="155">
        <v>0</v>
      </c>
      <c r="Q93" s="259"/>
      <c r="R93" s="171"/>
      <c r="S93" s="147"/>
      <c r="T93" s="183" t="e">
        <f t="shared" ref="T93:T110" si="4">((K93+M93+O93)/(L93+N93+P93))</f>
        <v>#DIV/0!</v>
      </c>
      <c r="U93" s="183"/>
      <c r="V93" s="172" t="s">
        <v>44</v>
      </c>
      <c r="W93" s="27"/>
    </row>
    <row r="94" spans="1:25" s="26" customFormat="1" ht="78.75" x14ac:dyDescent="0.25">
      <c r="A94" s="211" t="str" cm="1">
        <f t="array" ref="A94">+_xlfn.IFS(B94='Número de actividades'!$C$3,'Número de actividades'!$B$3,B94='Número de actividades'!$C$4,'Número de actividades'!$B$3,B94='Número de actividades'!$C$5,'Número de actividades'!$B$3,B94='Número de actividades'!$C$6,'Número de actividades'!$B$3,B94='Número de actividades'!$C$7,'Número de actividades'!$B$7,B94='Número de actividades'!$C$8,'Número de actividades'!$B$7,B94='Número de actividades'!$C$9,'Número de actividades'!$B$9,B94='Número de actividades'!$C$10,'Número de actividades'!$B$9,B94='Número de actividades'!$C$11,'Número de actividades'!$B$9,B94='Número de actividades'!$B$12,'Número de actividades'!$B$12)</f>
        <v>3. Modelo de Estado Abierto</v>
      </c>
      <c r="B94" s="226" t="s">
        <v>304</v>
      </c>
      <c r="C94" s="89" t="s">
        <v>349</v>
      </c>
      <c r="D94" s="210" t="s">
        <v>476</v>
      </c>
      <c r="E94" s="210" t="s">
        <v>345</v>
      </c>
      <c r="F94" s="240" t="s">
        <v>197</v>
      </c>
      <c r="G94" s="83"/>
      <c r="H94" s="86">
        <v>1</v>
      </c>
      <c r="I94" s="87">
        <v>46023</v>
      </c>
      <c r="J94" s="151">
        <v>46386</v>
      </c>
      <c r="K94" s="167">
        <v>0</v>
      </c>
      <c r="L94" s="155">
        <v>0</v>
      </c>
      <c r="M94" s="167">
        <v>0</v>
      </c>
      <c r="N94" s="147">
        <v>0</v>
      </c>
      <c r="O94" s="169">
        <v>1</v>
      </c>
      <c r="P94" s="155">
        <v>0</v>
      </c>
      <c r="Q94" s="259"/>
      <c r="R94" s="171"/>
      <c r="S94" s="147"/>
      <c r="T94" s="183" t="e">
        <f t="shared" si="4"/>
        <v>#DIV/0!</v>
      </c>
      <c r="U94" s="183"/>
      <c r="V94" s="172" t="s">
        <v>44</v>
      </c>
      <c r="W94" s="27"/>
    </row>
    <row r="95" spans="1:25" s="26" customFormat="1" ht="31.5" x14ac:dyDescent="0.25">
      <c r="A95" s="211" t="str" cm="1">
        <f t="array" ref="A95">+_xlfn.IFS(B95='Número de actividades'!$C$3,'Número de actividades'!$B$3,B95='Número de actividades'!$C$4,'Número de actividades'!$B$3,B95='Número de actividades'!$C$5,'Número de actividades'!$B$3,B95='Número de actividades'!$C$6,'Número de actividades'!$B$3,B95='Número de actividades'!$C$7,'Número de actividades'!$B$7,B95='Número de actividades'!$C$8,'Número de actividades'!$B$7,B95='Número de actividades'!$C$9,'Número de actividades'!$B$9,B95='Número de actividades'!$C$10,'Número de actividades'!$B$9,B95='Número de actividades'!$C$11,'Número de actividades'!$B$9,B95='Número de actividades'!$B$12,'Número de actividades'!$B$12)</f>
        <v>3. Modelo de Estado Abierto</v>
      </c>
      <c r="B95" s="226" t="s">
        <v>304</v>
      </c>
      <c r="C95" s="89" t="s">
        <v>352</v>
      </c>
      <c r="D95" s="210" t="s">
        <v>477</v>
      </c>
      <c r="E95" s="210" t="s">
        <v>348</v>
      </c>
      <c r="F95" s="240" t="s">
        <v>197</v>
      </c>
      <c r="G95" s="83"/>
      <c r="H95" s="86">
        <v>1</v>
      </c>
      <c r="I95" s="87">
        <v>46023</v>
      </c>
      <c r="J95" s="151">
        <v>46386</v>
      </c>
      <c r="K95" s="167">
        <v>0</v>
      </c>
      <c r="L95" s="155">
        <v>0</v>
      </c>
      <c r="M95" s="167">
        <v>0</v>
      </c>
      <c r="N95" s="147">
        <v>0</v>
      </c>
      <c r="O95" s="169">
        <v>1</v>
      </c>
      <c r="P95" s="155">
        <v>0</v>
      </c>
      <c r="Q95" s="259"/>
      <c r="R95" s="171"/>
      <c r="S95" s="147"/>
      <c r="T95" s="183" t="e">
        <f t="shared" si="4"/>
        <v>#DIV/0!</v>
      </c>
      <c r="U95" s="183"/>
      <c r="V95" s="172" t="s">
        <v>44</v>
      </c>
      <c r="W95" s="27"/>
    </row>
    <row r="96" spans="1:25" s="26" customFormat="1" ht="31.5" x14ac:dyDescent="0.25">
      <c r="A96" s="211" t="str" cm="1">
        <f t="array" ref="A96">+_xlfn.IFS(B96='Número de actividades'!$C$3,'Número de actividades'!$B$3,B96='Número de actividades'!$C$4,'Número de actividades'!$B$3,B96='Número de actividades'!$C$5,'Número de actividades'!$B$3,B96='Número de actividades'!$C$6,'Número de actividades'!$B$3,B96='Número de actividades'!$C$7,'Número de actividades'!$B$7,B96='Número de actividades'!$C$8,'Número de actividades'!$B$7,B96='Número de actividades'!$C$9,'Número de actividades'!$B$9,B96='Número de actividades'!$C$10,'Número de actividades'!$B$9,B96='Número de actividades'!$C$11,'Número de actividades'!$B$9,B96='Número de actividades'!$B$12,'Número de actividades'!$B$12)</f>
        <v>3. Modelo de Estado Abierto</v>
      </c>
      <c r="B96" s="226" t="s">
        <v>304</v>
      </c>
      <c r="C96" s="89" t="s">
        <v>355</v>
      </c>
      <c r="D96" s="210" t="s">
        <v>478</v>
      </c>
      <c r="E96" s="210" t="s">
        <v>351</v>
      </c>
      <c r="F96" s="240" t="s">
        <v>197</v>
      </c>
      <c r="G96" s="83"/>
      <c r="H96" s="86">
        <v>1</v>
      </c>
      <c r="I96" s="87">
        <v>46023</v>
      </c>
      <c r="J96" s="151">
        <v>46386</v>
      </c>
      <c r="K96" s="167">
        <v>0</v>
      </c>
      <c r="L96" s="155">
        <v>0</v>
      </c>
      <c r="M96" s="167">
        <v>0</v>
      </c>
      <c r="N96" s="147">
        <v>0</v>
      </c>
      <c r="O96" s="169">
        <v>1</v>
      </c>
      <c r="P96" s="155">
        <v>0</v>
      </c>
      <c r="Q96" s="259"/>
      <c r="R96" s="171"/>
      <c r="S96" s="147"/>
      <c r="T96" s="183" t="e">
        <f t="shared" si="4"/>
        <v>#DIV/0!</v>
      </c>
      <c r="U96" s="183"/>
      <c r="V96" s="172" t="s">
        <v>44</v>
      </c>
      <c r="W96" s="27"/>
    </row>
    <row r="97" spans="1:23" s="26" customFormat="1" ht="47.25" x14ac:dyDescent="0.25">
      <c r="A97" s="211" t="str" cm="1">
        <f t="array" ref="A97">+_xlfn.IFS(B97='Número de actividades'!$C$3,'Número de actividades'!$B$3,B97='Número de actividades'!$C$4,'Número de actividades'!$B$3,B97='Número de actividades'!$C$5,'Número de actividades'!$B$3,B97='Número de actividades'!$C$6,'Número de actividades'!$B$3,B97='Número de actividades'!$C$7,'Número de actividades'!$B$7,B97='Número de actividades'!$C$8,'Número de actividades'!$B$7,B97='Número de actividades'!$C$9,'Número de actividades'!$B$9,B97='Número de actividades'!$C$10,'Número de actividades'!$B$9,B97='Número de actividades'!$C$11,'Número de actividades'!$B$9,B97='Número de actividades'!$B$12,'Número de actividades'!$B$12)</f>
        <v>3. Modelo de Estado Abierto</v>
      </c>
      <c r="B97" s="226" t="s">
        <v>304</v>
      </c>
      <c r="C97" s="89" t="s">
        <v>358</v>
      </c>
      <c r="D97" s="210" t="s">
        <v>353</v>
      </c>
      <c r="E97" s="210" t="s">
        <v>354</v>
      </c>
      <c r="F97" s="240" t="s">
        <v>201</v>
      </c>
      <c r="G97" s="83"/>
      <c r="H97" s="86">
        <v>3</v>
      </c>
      <c r="I97" s="87">
        <v>46023</v>
      </c>
      <c r="J97" s="151">
        <v>46386</v>
      </c>
      <c r="K97" s="167">
        <v>1</v>
      </c>
      <c r="L97" s="155">
        <v>0</v>
      </c>
      <c r="M97" s="167">
        <v>1</v>
      </c>
      <c r="N97" s="147">
        <v>0</v>
      </c>
      <c r="O97" s="169">
        <v>1</v>
      </c>
      <c r="P97" s="155">
        <v>0</v>
      </c>
      <c r="Q97" s="259"/>
      <c r="R97" s="171"/>
      <c r="S97" s="147"/>
      <c r="T97" s="183" t="e">
        <f t="shared" si="4"/>
        <v>#DIV/0!</v>
      </c>
      <c r="U97" s="183"/>
      <c r="V97" s="172" t="s">
        <v>44</v>
      </c>
      <c r="W97" s="27"/>
    </row>
    <row r="98" spans="1:23" s="26" customFormat="1" ht="47.25" x14ac:dyDescent="0.25">
      <c r="A98" s="211" t="str" cm="1">
        <f t="array" ref="A98">+_xlfn.IFS(B98='Número de actividades'!$C$3,'Número de actividades'!$B$3,B98='Número de actividades'!$C$4,'Número de actividades'!$B$3,B98='Número de actividades'!$C$5,'Número de actividades'!$B$3,B98='Número de actividades'!$C$6,'Número de actividades'!$B$3,B98='Número de actividades'!$C$7,'Número de actividades'!$B$7,B98='Número de actividades'!$C$8,'Número de actividades'!$B$7,B98='Número de actividades'!$C$9,'Número de actividades'!$B$9,B98='Número de actividades'!$C$10,'Número de actividades'!$B$9,B98='Número de actividades'!$C$11,'Número de actividades'!$B$9,B98='Número de actividades'!$B$12,'Número de actividades'!$B$12)</f>
        <v>3. Modelo de Estado Abierto</v>
      </c>
      <c r="B98" s="226" t="s">
        <v>304</v>
      </c>
      <c r="C98" s="89" t="s">
        <v>361</v>
      </c>
      <c r="D98" s="210" t="s">
        <v>479</v>
      </c>
      <c r="E98" s="210" t="s">
        <v>357</v>
      </c>
      <c r="F98" s="240" t="s">
        <v>201</v>
      </c>
      <c r="G98" s="83"/>
      <c r="H98" s="86">
        <v>4</v>
      </c>
      <c r="I98" s="87">
        <v>46023</v>
      </c>
      <c r="J98" s="151">
        <v>46386</v>
      </c>
      <c r="K98" s="167">
        <v>1</v>
      </c>
      <c r="L98" s="155">
        <v>0</v>
      </c>
      <c r="M98" s="167">
        <v>2</v>
      </c>
      <c r="N98" s="147">
        <v>0</v>
      </c>
      <c r="O98" s="169">
        <v>1</v>
      </c>
      <c r="P98" s="155">
        <v>0</v>
      </c>
      <c r="Q98" s="259"/>
      <c r="R98" s="171"/>
      <c r="S98" s="147"/>
      <c r="T98" s="183" t="e">
        <f t="shared" si="4"/>
        <v>#DIV/0!</v>
      </c>
      <c r="U98" s="183"/>
      <c r="V98" s="172" t="s">
        <v>44</v>
      </c>
      <c r="W98" s="27"/>
    </row>
    <row r="99" spans="1:23" s="26" customFormat="1" x14ac:dyDescent="0.25">
      <c r="A99" s="211" t="str" cm="1">
        <f t="array" ref="A99">+_xlfn.IFS(B99='Número de actividades'!$C$3,'Número de actividades'!$B$3,B99='Número de actividades'!$C$4,'Número de actividades'!$B$3,B99='Número de actividades'!$C$5,'Número de actividades'!$B$3,B99='Número de actividades'!$C$6,'Número de actividades'!$B$3,B99='Número de actividades'!$C$7,'Número de actividades'!$B$7,B99='Número de actividades'!$C$8,'Número de actividades'!$B$7,B99='Número de actividades'!$C$9,'Número de actividades'!$B$9,B99='Número de actividades'!$C$10,'Número de actividades'!$B$9,B99='Número de actividades'!$C$11,'Número de actividades'!$B$9,B99='Número de actividades'!$B$12,'Número de actividades'!$B$12)</f>
        <v>3. Modelo de Estado Abierto</v>
      </c>
      <c r="B99" s="226" t="s">
        <v>304</v>
      </c>
      <c r="C99" s="89" t="s">
        <v>364</v>
      </c>
      <c r="D99" s="210" t="s">
        <v>481</v>
      </c>
      <c r="E99" s="210" t="s">
        <v>360</v>
      </c>
      <c r="F99" s="240" t="s">
        <v>197</v>
      </c>
      <c r="G99" s="83"/>
      <c r="H99" s="86">
        <v>2</v>
      </c>
      <c r="I99" s="87">
        <v>46023</v>
      </c>
      <c r="J99" s="151">
        <v>46386</v>
      </c>
      <c r="K99" s="167">
        <v>1</v>
      </c>
      <c r="L99" s="155">
        <v>0</v>
      </c>
      <c r="M99" s="167">
        <v>0</v>
      </c>
      <c r="N99" s="147">
        <v>0</v>
      </c>
      <c r="O99" s="169">
        <v>1</v>
      </c>
      <c r="P99" s="155">
        <v>0</v>
      </c>
      <c r="Q99" s="259"/>
      <c r="R99" s="171"/>
      <c r="S99" s="147"/>
      <c r="T99" s="183" t="e">
        <f t="shared" si="4"/>
        <v>#DIV/0!</v>
      </c>
      <c r="U99" s="183"/>
      <c r="V99" s="172" t="s">
        <v>44</v>
      </c>
      <c r="W99" s="27"/>
    </row>
    <row r="100" spans="1:23" s="26" customFormat="1" ht="47.25" x14ac:dyDescent="0.25">
      <c r="A100" s="211" t="str" cm="1">
        <f t="array" ref="A100">+_xlfn.IFS(B100='Número de actividades'!$C$3,'Número de actividades'!$B$3,B100='Número de actividades'!$C$4,'Número de actividades'!$B$3,B100='Número de actividades'!$C$5,'Número de actividades'!$B$3,B100='Número de actividades'!$C$6,'Número de actividades'!$B$3,B100='Número de actividades'!$C$7,'Número de actividades'!$B$7,B100='Número de actividades'!$C$8,'Número de actividades'!$B$7,B100='Número de actividades'!$C$9,'Número de actividades'!$B$9,B100='Número de actividades'!$C$10,'Número de actividades'!$B$9,B100='Número de actividades'!$C$11,'Número de actividades'!$B$9,B100='Número de actividades'!$B$12,'Número de actividades'!$B$12)</f>
        <v>3. Modelo de Estado Abierto</v>
      </c>
      <c r="B100" s="226" t="s">
        <v>304</v>
      </c>
      <c r="C100" s="89" t="s">
        <v>367</v>
      </c>
      <c r="D100" s="210" t="s">
        <v>482</v>
      </c>
      <c r="E100" s="210" t="s">
        <v>363</v>
      </c>
      <c r="F100" s="240" t="s">
        <v>236</v>
      </c>
      <c r="G100" s="83"/>
      <c r="H100" s="86">
        <v>6</v>
      </c>
      <c r="I100" s="87">
        <v>46055</v>
      </c>
      <c r="J100" s="151">
        <v>46386</v>
      </c>
      <c r="K100" s="167">
        <v>2</v>
      </c>
      <c r="L100" s="155">
        <v>0</v>
      </c>
      <c r="M100" s="167">
        <v>2</v>
      </c>
      <c r="N100" s="147">
        <v>0</v>
      </c>
      <c r="O100" s="169">
        <v>2</v>
      </c>
      <c r="P100" s="155">
        <v>0</v>
      </c>
      <c r="Q100" s="259"/>
      <c r="R100" s="171"/>
      <c r="S100" s="147"/>
      <c r="T100" s="183" t="e">
        <f t="shared" si="4"/>
        <v>#DIV/0!</v>
      </c>
      <c r="U100" s="183"/>
      <c r="V100" s="172" t="s">
        <v>44</v>
      </c>
      <c r="W100" s="27"/>
    </row>
    <row r="101" spans="1:23" s="26" customFormat="1" ht="47.25" x14ac:dyDescent="0.25">
      <c r="A101" s="211" t="str" cm="1">
        <f t="array" ref="A101">+_xlfn.IFS(B101='Número de actividades'!$C$3,'Número de actividades'!$B$3,B101='Número de actividades'!$C$4,'Número de actividades'!$B$3,B101='Número de actividades'!$C$5,'Número de actividades'!$B$3,B101='Número de actividades'!$C$6,'Número de actividades'!$B$3,B101='Número de actividades'!$C$7,'Número de actividades'!$B$7,B101='Número de actividades'!$C$8,'Número de actividades'!$B$7,B101='Número de actividades'!$C$9,'Número de actividades'!$B$9,B101='Número de actividades'!$C$10,'Número de actividades'!$B$9,B101='Número de actividades'!$C$11,'Número de actividades'!$B$9,B101='Número de actividades'!$B$12,'Número de actividades'!$B$12)</f>
        <v>3. Modelo de Estado Abierto</v>
      </c>
      <c r="B101" s="226" t="s">
        <v>304</v>
      </c>
      <c r="C101" s="89" t="s">
        <v>370</v>
      </c>
      <c r="D101" s="210" t="s">
        <v>483</v>
      </c>
      <c r="E101" s="210" t="s">
        <v>366</v>
      </c>
      <c r="F101" s="240" t="s">
        <v>236</v>
      </c>
      <c r="G101" s="83"/>
      <c r="H101" s="86">
        <v>1</v>
      </c>
      <c r="I101" s="87">
        <v>46357</v>
      </c>
      <c r="J101" s="151">
        <v>46386</v>
      </c>
      <c r="K101" s="167">
        <v>0</v>
      </c>
      <c r="L101" s="155">
        <v>0</v>
      </c>
      <c r="M101" s="167">
        <v>0</v>
      </c>
      <c r="N101" s="147">
        <v>0</v>
      </c>
      <c r="O101" s="169">
        <v>1</v>
      </c>
      <c r="P101" s="155">
        <v>0</v>
      </c>
      <c r="Q101" s="259"/>
      <c r="R101" s="171"/>
      <c r="S101" s="147"/>
      <c r="T101" s="183" t="e">
        <f t="shared" si="4"/>
        <v>#DIV/0!</v>
      </c>
      <c r="U101" s="183"/>
      <c r="V101" s="172" t="s">
        <v>44</v>
      </c>
      <c r="W101" s="27"/>
    </row>
    <row r="102" spans="1:23" s="26" customFormat="1" ht="47.25" x14ac:dyDescent="0.25">
      <c r="A102" s="211" t="str" cm="1">
        <f t="array" ref="A102">+_xlfn.IFS(B102='Número de actividades'!$C$3,'Número de actividades'!$B$3,B102='Número de actividades'!$C$4,'Número de actividades'!$B$3,B102='Número de actividades'!$C$5,'Número de actividades'!$B$3,B102='Número de actividades'!$C$6,'Número de actividades'!$B$3,B102='Número de actividades'!$C$7,'Número de actividades'!$B$7,B102='Número de actividades'!$C$8,'Número de actividades'!$B$7,B102='Número de actividades'!$C$9,'Número de actividades'!$B$9,B102='Número de actividades'!$C$10,'Número de actividades'!$B$9,B102='Número de actividades'!$C$11,'Número de actividades'!$B$9,B102='Número de actividades'!$B$12,'Número de actividades'!$B$12)</f>
        <v>3. Modelo de Estado Abierto</v>
      </c>
      <c r="B102" s="226" t="s">
        <v>304</v>
      </c>
      <c r="C102" s="89" t="s">
        <v>373</v>
      </c>
      <c r="D102" s="210" t="s">
        <v>484</v>
      </c>
      <c r="E102" s="210" t="s">
        <v>369</v>
      </c>
      <c r="F102" s="240" t="s">
        <v>236</v>
      </c>
      <c r="G102" s="83"/>
      <c r="H102" s="86">
        <v>1</v>
      </c>
      <c r="I102" s="87">
        <v>46024</v>
      </c>
      <c r="J102" s="151">
        <v>46386</v>
      </c>
      <c r="K102" s="167">
        <v>0</v>
      </c>
      <c r="L102" s="155">
        <v>0</v>
      </c>
      <c r="M102" s="167">
        <v>0</v>
      </c>
      <c r="N102" s="147">
        <v>0</v>
      </c>
      <c r="O102" s="169">
        <v>1</v>
      </c>
      <c r="P102" s="155">
        <v>0</v>
      </c>
      <c r="Q102" s="259"/>
      <c r="R102" s="171"/>
      <c r="S102" s="147"/>
      <c r="T102" s="183" t="e">
        <f t="shared" si="4"/>
        <v>#DIV/0!</v>
      </c>
      <c r="U102" s="183"/>
      <c r="V102" s="172" t="s">
        <v>44</v>
      </c>
      <c r="W102" s="27"/>
    </row>
    <row r="103" spans="1:23" s="258" customFormat="1" ht="47.25" x14ac:dyDescent="0.25">
      <c r="A103" s="213" t="str" cm="1">
        <f t="array" ref="A103">+_xlfn.IFS(B103='Número de actividades'!$C$3,'Número de actividades'!$B$3,B103='Número de actividades'!$C$4,'Número de actividades'!$B$3,B103='Número de actividades'!$C$5,'Número de actividades'!$B$3,B103='Número de actividades'!$C$6,'Número de actividades'!$B$3,B103='Número de actividades'!$C$7,'Número de actividades'!$B$7,B103='Número de actividades'!$C$8,'Número de actividades'!$B$7,B103='Número de actividades'!$C$9,'Número de actividades'!$B$9,B103='Número de actividades'!$C$10,'Número de actividades'!$B$9,B103='Número de actividades'!$C$11,'Número de actividades'!$B$9,B103='Número de actividades'!$B$12,'Número de actividades'!$B$12)</f>
        <v>3. Modelo de Estado Abierto</v>
      </c>
      <c r="B103" s="214" t="s">
        <v>304</v>
      </c>
      <c r="C103" s="215" t="s">
        <v>376</v>
      </c>
      <c r="D103" s="208" t="s">
        <v>485</v>
      </c>
      <c r="E103" s="208" t="s">
        <v>486</v>
      </c>
      <c r="F103" s="216" t="s">
        <v>236</v>
      </c>
      <c r="G103" s="216" t="s">
        <v>578</v>
      </c>
      <c r="H103" s="215"/>
      <c r="I103" s="215"/>
      <c r="J103" s="217"/>
      <c r="K103" s="218">
        <v>0</v>
      </c>
      <c r="L103" s="219">
        <v>0</v>
      </c>
      <c r="M103" s="218">
        <v>0</v>
      </c>
      <c r="N103" s="220">
        <v>0</v>
      </c>
      <c r="O103" s="221"/>
      <c r="P103" s="219">
        <v>0</v>
      </c>
      <c r="Q103" s="218"/>
      <c r="R103" s="221"/>
      <c r="S103" s="220"/>
      <c r="T103" s="222" t="e">
        <f t="shared" si="4"/>
        <v>#DIV/0!</v>
      </c>
      <c r="U103" s="222"/>
      <c r="V103" s="223" t="s">
        <v>44</v>
      </c>
      <c r="W103" s="257"/>
    </row>
    <row r="104" spans="1:23" s="26" customFormat="1" ht="47.25" x14ac:dyDescent="0.25">
      <c r="A104" s="211" t="str" cm="1">
        <f t="array" ref="A104">+_xlfn.IFS(B104='Número de actividades'!$C$3,'Número de actividades'!$B$3,B104='Número de actividades'!$C$4,'Número de actividades'!$B$3,B104='Número de actividades'!$C$5,'Número de actividades'!$B$3,B104='Número de actividades'!$C$6,'Número de actividades'!$B$3,B104='Número de actividades'!$C$7,'Número de actividades'!$B$7,B104='Número de actividades'!$C$8,'Número de actividades'!$B$7,B104='Número de actividades'!$C$9,'Número de actividades'!$B$9,B104='Número de actividades'!$C$10,'Número de actividades'!$B$9,B104='Número de actividades'!$C$11,'Número de actividades'!$B$9,B104='Número de actividades'!$B$12,'Número de actividades'!$B$12)</f>
        <v>3. Modelo de Estado Abierto</v>
      </c>
      <c r="B104" s="226" t="s">
        <v>304</v>
      </c>
      <c r="C104" s="89" t="s">
        <v>487</v>
      </c>
      <c r="D104" s="210" t="s">
        <v>579</v>
      </c>
      <c r="E104" s="210" t="s">
        <v>372</v>
      </c>
      <c r="F104" s="240" t="s">
        <v>236</v>
      </c>
      <c r="G104" s="80" t="s">
        <v>580</v>
      </c>
      <c r="H104" s="86">
        <v>4</v>
      </c>
      <c r="I104" s="87">
        <v>46055</v>
      </c>
      <c r="J104" s="151">
        <v>46386</v>
      </c>
      <c r="K104" s="167">
        <v>0</v>
      </c>
      <c r="L104" s="155">
        <v>0</v>
      </c>
      <c r="M104" s="167">
        <v>2</v>
      </c>
      <c r="N104" s="147">
        <v>0</v>
      </c>
      <c r="O104" s="169">
        <v>2</v>
      </c>
      <c r="P104" s="155">
        <v>0</v>
      </c>
      <c r="Q104" s="259"/>
      <c r="R104" s="171"/>
      <c r="S104" s="147"/>
      <c r="T104" s="183" t="e">
        <f t="shared" si="4"/>
        <v>#DIV/0!</v>
      </c>
      <c r="U104" s="183"/>
      <c r="V104" s="172" t="s">
        <v>44</v>
      </c>
      <c r="W104" s="27"/>
    </row>
    <row r="105" spans="1:23" s="26" customFormat="1" ht="31.5" x14ac:dyDescent="0.25">
      <c r="A105" s="211" t="str" cm="1">
        <f t="array" ref="A105">+_xlfn.IFS(B105='Número de actividades'!$C$3,'Número de actividades'!$B$3,B105='Número de actividades'!$C$4,'Número de actividades'!$B$3,B105='Número de actividades'!$C$5,'Número de actividades'!$B$3,B105='Número de actividades'!$C$6,'Número de actividades'!$B$3,B105='Número de actividades'!$C$7,'Número de actividades'!$B$7,B105='Número de actividades'!$C$8,'Número de actividades'!$B$7,B105='Número de actividades'!$C$9,'Número de actividades'!$B$9,B105='Número de actividades'!$C$10,'Número de actividades'!$B$9,B105='Número de actividades'!$C$11,'Número de actividades'!$B$9,B105='Número de actividades'!$B$12,'Número de actividades'!$B$12)</f>
        <v>3. Modelo de Estado Abierto</v>
      </c>
      <c r="B105" s="226" t="s">
        <v>304</v>
      </c>
      <c r="C105" s="89" t="s">
        <v>489</v>
      </c>
      <c r="D105" s="210" t="s">
        <v>490</v>
      </c>
      <c r="E105" s="210" t="s">
        <v>375</v>
      </c>
      <c r="F105" s="240" t="s">
        <v>151</v>
      </c>
      <c r="G105" s="83"/>
      <c r="H105" s="86">
        <v>1</v>
      </c>
      <c r="I105" s="87">
        <v>46143</v>
      </c>
      <c r="J105" s="151">
        <v>46266</v>
      </c>
      <c r="K105" s="167">
        <v>0</v>
      </c>
      <c r="L105" s="155">
        <v>0</v>
      </c>
      <c r="M105" s="167">
        <v>0</v>
      </c>
      <c r="N105" s="147">
        <v>0</v>
      </c>
      <c r="O105" s="169">
        <v>1</v>
      </c>
      <c r="P105" s="155">
        <v>0</v>
      </c>
      <c r="Q105" s="259"/>
      <c r="R105" s="171"/>
      <c r="S105" s="147"/>
      <c r="T105" s="183" t="e">
        <f t="shared" si="4"/>
        <v>#DIV/0!</v>
      </c>
      <c r="U105" s="183"/>
      <c r="V105" s="172" t="s">
        <v>44</v>
      </c>
      <c r="W105" s="27"/>
    </row>
    <row r="106" spans="1:23" s="26" customFormat="1" ht="31.5" x14ac:dyDescent="0.25">
      <c r="A106" s="211" t="str" cm="1">
        <f t="array" ref="A106">+_xlfn.IFS(B106='Número de actividades'!$C$3,'Número de actividades'!$B$3,B106='Número de actividades'!$C$4,'Número de actividades'!$B$3,B106='Número de actividades'!$C$5,'Número de actividades'!$B$3,B106='Número de actividades'!$C$6,'Número de actividades'!$B$3,B106='Número de actividades'!$C$7,'Número de actividades'!$B$7,B106='Número de actividades'!$C$8,'Número de actividades'!$B$7,B106='Número de actividades'!$C$9,'Número de actividades'!$B$9,B106='Número de actividades'!$C$10,'Número de actividades'!$B$9,B106='Número de actividades'!$C$11,'Número de actividades'!$B$9,B106='Número de actividades'!$B$12,'Número de actividades'!$B$12)</f>
        <v>3. Modelo de Estado Abierto</v>
      </c>
      <c r="B106" s="226" t="s">
        <v>304</v>
      </c>
      <c r="C106" s="89" t="s">
        <v>491</v>
      </c>
      <c r="D106" s="210" t="s">
        <v>492</v>
      </c>
      <c r="E106" s="210" t="s">
        <v>378</v>
      </c>
      <c r="F106" s="240" t="s">
        <v>151</v>
      </c>
      <c r="G106" s="83"/>
      <c r="H106" s="86">
        <v>1</v>
      </c>
      <c r="I106" s="87">
        <v>46143</v>
      </c>
      <c r="J106" s="151">
        <v>46266</v>
      </c>
      <c r="K106" s="167">
        <v>0</v>
      </c>
      <c r="L106" s="155">
        <v>0</v>
      </c>
      <c r="M106" s="167">
        <v>0</v>
      </c>
      <c r="N106" s="147">
        <v>0</v>
      </c>
      <c r="O106" s="169">
        <v>1</v>
      </c>
      <c r="P106" s="155">
        <v>0</v>
      </c>
      <c r="Q106" s="259"/>
      <c r="R106" s="171"/>
      <c r="S106" s="147"/>
      <c r="T106" s="183" t="e">
        <f t="shared" si="4"/>
        <v>#DIV/0!</v>
      </c>
      <c r="U106" s="183"/>
      <c r="V106" s="172" t="s">
        <v>44</v>
      </c>
      <c r="W106" s="27"/>
    </row>
    <row r="107" spans="1:23" s="26" customFormat="1" ht="31.5" x14ac:dyDescent="0.25">
      <c r="A107" s="211" t="str" cm="1">
        <f t="array" ref="A107">+_xlfn.IFS(B107='Número de actividades'!$C$3,'Número de actividades'!$B$3,B107='Número de actividades'!$C$4,'Número de actividades'!$B$3,B107='Número de actividades'!$C$5,'Número de actividades'!$B$3,B107='Número de actividades'!$C$6,'Número de actividades'!$B$3,B107='Número de actividades'!$C$7,'Número de actividades'!$B$7,B107='Número de actividades'!$C$8,'Número de actividades'!$B$7,B107='Número de actividades'!$C$9,'Número de actividades'!$B$9,B107='Número de actividades'!$C$10,'Número de actividades'!$B$9,B107='Número de actividades'!$C$11,'Número de actividades'!$B$9,B107='Número de actividades'!$B$12,'Número de actividades'!$B$12)</f>
        <v>3. Modelo de Estado Abierto</v>
      </c>
      <c r="B107" s="226" t="s">
        <v>304</v>
      </c>
      <c r="C107" s="89" t="s">
        <v>311</v>
      </c>
      <c r="D107" s="210" t="s">
        <v>493</v>
      </c>
      <c r="E107" s="210" t="s">
        <v>310</v>
      </c>
      <c r="F107" s="241" t="s">
        <v>129</v>
      </c>
      <c r="G107" s="80"/>
      <c r="H107" s="86">
        <v>2</v>
      </c>
      <c r="I107" s="87">
        <v>46082</v>
      </c>
      <c r="J107" s="151">
        <v>46387</v>
      </c>
      <c r="K107" s="167">
        <v>0</v>
      </c>
      <c r="L107" s="155">
        <v>0</v>
      </c>
      <c r="M107" s="167">
        <v>1</v>
      </c>
      <c r="N107" s="147">
        <v>0</v>
      </c>
      <c r="O107" s="169">
        <v>1</v>
      </c>
      <c r="P107" s="155">
        <v>0</v>
      </c>
      <c r="Q107" s="259"/>
      <c r="R107" s="171"/>
      <c r="S107" s="147"/>
      <c r="T107" s="183" t="e">
        <f t="shared" si="4"/>
        <v>#DIV/0!</v>
      </c>
      <c r="U107" s="183"/>
      <c r="V107" s="172" t="s">
        <v>44</v>
      </c>
      <c r="W107" s="27"/>
    </row>
    <row r="108" spans="1:23" s="26" customFormat="1" ht="31.5" x14ac:dyDescent="0.25">
      <c r="A108" s="211" t="str" cm="1">
        <f t="array" ref="A108">+_xlfn.IFS(B108='Número de actividades'!$C$3,'Número de actividades'!$B$3,B108='Número de actividades'!$C$4,'Número de actividades'!$B$3,B108='Número de actividades'!$C$5,'Número de actividades'!$B$3,B108='Número de actividades'!$C$6,'Número de actividades'!$B$3,B108='Número de actividades'!$C$7,'Número de actividades'!$B$7,B108='Número de actividades'!$C$8,'Número de actividades'!$B$7,B108='Número de actividades'!$C$9,'Número de actividades'!$B$9,B108='Número de actividades'!$C$10,'Número de actividades'!$B$9,B108='Número de actividades'!$C$11,'Número de actividades'!$B$9,B108='Número de actividades'!$B$12,'Número de actividades'!$B$12)</f>
        <v>3. Modelo de Estado Abierto</v>
      </c>
      <c r="B108" s="226" t="s">
        <v>304</v>
      </c>
      <c r="C108" s="89" t="s">
        <v>314</v>
      </c>
      <c r="D108" s="210" t="s">
        <v>312</v>
      </c>
      <c r="E108" s="210" t="s">
        <v>313</v>
      </c>
      <c r="F108" s="255" t="s">
        <v>129</v>
      </c>
      <c r="G108" s="158"/>
      <c r="H108" s="86">
        <v>2</v>
      </c>
      <c r="I108" s="87">
        <v>46082</v>
      </c>
      <c r="J108" s="151">
        <v>46387</v>
      </c>
      <c r="K108" s="167">
        <v>0</v>
      </c>
      <c r="L108" s="155">
        <v>0</v>
      </c>
      <c r="M108" s="167">
        <v>1</v>
      </c>
      <c r="N108" s="147">
        <v>0</v>
      </c>
      <c r="O108" s="169">
        <v>1</v>
      </c>
      <c r="P108" s="155">
        <v>0</v>
      </c>
      <c r="Q108" s="259"/>
      <c r="R108" s="171"/>
      <c r="S108" s="147"/>
      <c r="T108" s="183" t="e">
        <f t="shared" si="4"/>
        <v>#DIV/0!</v>
      </c>
      <c r="U108" s="183"/>
      <c r="V108" s="172" t="s">
        <v>44</v>
      </c>
      <c r="W108" s="27"/>
    </row>
    <row r="109" spans="1:23" s="26" customFormat="1" ht="31.5" x14ac:dyDescent="0.25">
      <c r="A109" s="211" t="str" cm="1">
        <f t="array" ref="A109">+_xlfn.IFS(B109='Número de actividades'!$C$3,'Número de actividades'!$B$3,B109='Número de actividades'!$C$4,'Número de actividades'!$B$3,B109='Número de actividades'!$C$5,'Número de actividades'!$B$3,B109='Número de actividades'!$C$6,'Número de actividades'!$B$3,B109='Número de actividades'!$C$7,'Número de actividades'!$B$7,B109='Número de actividades'!$C$8,'Número de actividades'!$B$7,B109='Número de actividades'!$C$9,'Número de actividades'!$B$9,B109='Número de actividades'!$C$10,'Número de actividades'!$B$9,B109='Número de actividades'!$C$11,'Número de actividades'!$B$9,B109='Número de actividades'!$B$12,'Número de actividades'!$B$12)</f>
        <v>3. Modelo de Estado Abierto</v>
      </c>
      <c r="B109" s="226" t="s">
        <v>304</v>
      </c>
      <c r="C109" s="89" t="s">
        <v>318</v>
      </c>
      <c r="D109" s="210" t="s">
        <v>315</v>
      </c>
      <c r="E109" s="210" t="s">
        <v>316</v>
      </c>
      <c r="F109" s="255" t="s">
        <v>317</v>
      </c>
      <c r="G109" s="158"/>
      <c r="H109" s="86">
        <v>2</v>
      </c>
      <c r="I109" s="87">
        <v>46082</v>
      </c>
      <c r="J109" s="151">
        <v>46387</v>
      </c>
      <c r="K109" s="167">
        <v>0</v>
      </c>
      <c r="L109" s="155">
        <v>0</v>
      </c>
      <c r="M109" s="167">
        <v>1</v>
      </c>
      <c r="N109" s="147">
        <v>0</v>
      </c>
      <c r="O109" s="169">
        <v>1</v>
      </c>
      <c r="P109" s="155">
        <v>0</v>
      </c>
      <c r="Q109" s="259"/>
      <c r="R109" s="171"/>
      <c r="S109" s="147"/>
      <c r="T109" s="183" t="e">
        <f t="shared" si="4"/>
        <v>#DIV/0!</v>
      </c>
      <c r="U109" s="183"/>
      <c r="V109" s="172" t="s">
        <v>44</v>
      </c>
      <c r="W109" s="27"/>
    </row>
    <row r="110" spans="1:23" s="26" customFormat="1" ht="47.25" x14ac:dyDescent="0.25">
      <c r="A110" s="211" t="str" cm="1">
        <f t="array" ref="A110">+_xlfn.IFS(B110='Número de actividades'!$C$3,'Número de actividades'!$B$3,B110='Número de actividades'!$C$4,'Número de actividades'!$B$3,B110='Número de actividades'!$C$5,'Número de actividades'!$B$3,B110='Número de actividades'!$C$6,'Número de actividades'!$B$3,B110='Número de actividades'!$C$7,'Número de actividades'!$B$7,B110='Número de actividades'!$C$8,'Número de actividades'!$B$7,B110='Número de actividades'!$C$9,'Número de actividades'!$B$9,B110='Número de actividades'!$C$10,'Número de actividades'!$B$9,B110='Número de actividades'!$C$11,'Número de actividades'!$B$9,B110='Número de actividades'!$B$12,'Número de actividades'!$B$12)</f>
        <v>3. Modelo de Estado Abierto</v>
      </c>
      <c r="B110" s="226" t="s">
        <v>304</v>
      </c>
      <c r="C110" s="89" t="s">
        <v>322</v>
      </c>
      <c r="D110" s="210" t="s">
        <v>319</v>
      </c>
      <c r="E110" s="210" t="s">
        <v>320</v>
      </c>
      <c r="F110" s="241" t="s">
        <v>321</v>
      </c>
      <c r="G110" s="80"/>
      <c r="H110" s="86">
        <v>2</v>
      </c>
      <c r="I110" s="87">
        <v>46082</v>
      </c>
      <c r="J110" s="151">
        <v>46387</v>
      </c>
      <c r="K110" s="167">
        <v>0</v>
      </c>
      <c r="L110" s="155">
        <v>0</v>
      </c>
      <c r="M110" s="167">
        <v>1</v>
      </c>
      <c r="N110" s="147">
        <v>0</v>
      </c>
      <c r="O110" s="169">
        <v>1</v>
      </c>
      <c r="P110" s="155">
        <v>0</v>
      </c>
      <c r="Q110" s="259"/>
      <c r="R110" s="171"/>
      <c r="S110" s="147"/>
      <c r="T110" s="183" t="e">
        <f t="shared" si="4"/>
        <v>#DIV/0!</v>
      </c>
      <c r="U110" s="183"/>
      <c r="V110" s="172" t="s">
        <v>44</v>
      </c>
      <c r="W110" s="27"/>
    </row>
    <row r="111" spans="1:23" s="26" customFormat="1" ht="78" customHeight="1" x14ac:dyDescent="0.25">
      <c r="A111" s="211" t="str" cm="1">
        <f t="array" ref="A111">+_xlfn.IFS(B111='Número de actividades'!$C$3,'Número de actividades'!$B$3,B111='Número de actividades'!$C$4,'Número de actividades'!$B$3,B111='Número de actividades'!$C$5,'Número de actividades'!$B$3,B111='Número de actividades'!$C$6,'Número de actividades'!$B$3,B111='Número de actividades'!$C$7,'Número de actividades'!$B$7,B111='Número de actividades'!$C$8,'Número de actividades'!$B$7,B111='Número de actividades'!$C$9,'Número de actividades'!$B$9,B111='Número de actividades'!$C$10,'Número de actividades'!$B$9,B111='Número de actividades'!$C$11,'Número de actividades'!$B$9,B111='Número de actividades'!$B$12,'Número de actividades'!$B$12)</f>
        <v>3. Modelo de Estado Abierto</v>
      </c>
      <c r="B111" s="226" t="s">
        <v>304</v>
      </c>
      <c r="C111" s="89" t="s">
        <v>325</v>
      </c>
      <c r="D111" s="253" t="s">
        <v>581</v>
      </c>
      <c r="E111" s="210" t="s">
        <v>324</v>
      </c>
      <c r="F111" s="240" t="s">
        <v>73</v>
      </c>
      <c r="G111" s="83" t="s">
        <v>581</v>
      </c>
      <c r="H111" s="86">
        <v>1</v>
      </c>
      <c r="I111" s="87">
        <v>46142</v>
      </c>
      <c r="J111" s="151">
        <v>46265</v>
      </c>
      <c r="K111" s="167">
        <v>0</v>
      </c>
      <c r="L111" s="155">
        <v>0</v>
      </c>
      <c r="M111" s="167">
        <v>1</v>
      </c>
      <c r="N111" s="147">
        <v>0</v>
      </c>
      <c r="O111" s="169">
        <v>0</v>
      </c>
      <c r="P111" s="155">
        <v>0</v>
      </c>
      <c r="Q111" s="259"/>
      <c r="R111" s="171"/>
      <c r="S111" s="147"/>
      <c r="T111" s="183" t="e">
        <f t="shared" ref="T111:T146" si="5">((K111+M111+O111)/(L111+N111+P111))</f>
        <v>#DIV/0!</v>
      </c>
      <c r="U111" s="183"/>
      <c r="V111" s="172" t="s">
        <v>44</v>
      </c>
      <c r="W111" s="27"/>
    </row>
    <row r="112" spans="1:23" s="26" customFormat="1" ht="63" x14ac:dyDescent="0.25">
      <c r="A112" s="132" t="str" cm="1">
        <f t="array" ref="A112">+_xlfn.IFS(B112='Número de actividades'!$C$3,'Número de actividades'!$B$3,B112='Número de actividades'!$C$4,'Número de actividades'!$B$3,B112='Número de actividades'!$C$5,'Número de actividades'!$B$3,B112='Número de actividades'!$C$6,'Número de actividades'!$B$3,B112='Número de actividades'!$C$7,'Número de actividades'!$B$7,B112='Número de actividades'!$C$8,'Número de actividades'!$B$7,B112='Número de actividades'!$C$9,'Número de actividades'!$B$9,B112='Número de actividades'!$C$10,'Número de actividades'!$B$9,B112='Número de actividades'!$C$11,'Número de actividades'!$B$9,B112='Número de actividades'!$B$12,'Número de actividades'!$B$12)</f>
        <v>3. Modelo de Estado Abierto</v>
      </c>
      <c r="B112" s="85" t="s">
        <v>304</v>
      </c>
      <c r="C112" s="84" t="s">
        <v>328</v>
      </c>
      <c r="D112" s="75" t="s">
        <v>326</v>
      </c>
      <c r="E112" s="75" t="s">
        <v>327</v>
      </c>
      <c r="F112" s="83" t="s">
        <v>190</v>
      </c>
      <c r="G112" s="268" t="s">
        <v>582</v>
      </c>
      <c r="H112" s="86">
        <v>3</v>
      </c>
      <c r="I112" s="87">
        <v>46204</v>
      </c>
      <c r="J112" s="151">
        <v>46371</v>
      </c>
      <c r="K112" s="167">
        <v>0</v>
      </c>
      <c r="L112" s="155">
        <v>0</v>
      </c>
      <c r="M112" s="167">
        <v>0</v>
      </c>
      <c r="N112" s="147">
        <v>0</v>
      </c>
      <c r="O112" s="169">
        <v>3</v>
      </c>
      <c r="P112" s="155">
        <v>0</v>
      </c>
      <c r="Q112" s="259"/>
      <c r="R112" s="171"/>
      <c r="S112" s="147"/>
      <c r="T112" s="183" t="e">
        <f t="shared" si="5"/>
        <v>#DIV/0!</v>
      </c>
      <c r="U112" s="183"/>
      <c r="V112" s="172" t="s">
        <v>44</v>
      </c>
      <c r="W112" s="27"/>
    </row>
    <row r="113" spans="1:23" s="26" customFormat="1" ht="31.5" x14ac:dyDescent="0.25">
      <c r="A113" s="132" t="str" cm="1">
        <f t="array" ref="A113">+_xlfn.IFS(B113='Número de actividades'!$C$3,'Número de actividades'!$B$3,B113='Número de actividades'!$C$4,'Número de actividades'!$B$3,B113='Número de actividades'!$C$5,'Número de actividades'!$B$3,B113='Número de actividades'!$C$6,'Número de actividades'!$B$3,B113='Número de actividades'!$C$7,'Número de actividades'!$B$7,B113='Número de actividades'!$C$8,'Número de actividades'!$B$7,B113='Número de actividades'!$C$9,'Número de actividades'!$B$9,B113='Número de actividades'!$C$10,'Número de actividades'!$B$9,B113='Número de actividades'!$C$11,'Número de actividades'!$B$9,B113='Número de actividades'!$B$12,'Número de actividades'!$B$12)</f>
        <v>3. Modelo de Estado Abierto</v>
      </c>
      <c r="B113" s="85" t="s">
        <v>304</v>
      </c>
      <c r="C113" s="125" t="s">
        <v>331</v>
      </c>
      <c r="D113" s="126" t="s">
        <v>329</v>
      </c>
      <c r="E113" s="126" t="s">
        <v>330</v>
      </c>
      <c r="F113" s="127" t="s">
        <v>190</v>
      </c>
      <c r="G113" s="269" t="s">
        <v>583</v>
      </c>
      <c r="H113" s="128">
        <v>2</v>
      </c>
      <c r="I113" s="87">
        <v>46174</v>
      </c>
      <c r="J113" s="151">
        <v>46371</v>
      </c>
      <c r="K113" s="168">
        <v>0</v>
      </c>
      <c r="L113" s="155">
        <v>0</v>
      </c>
      <c r="M113" s="168">
        <v>1</v>
      </c>
      <c r="N113" s="147">
        <v>0</v>
      </c>
      <c r="O113" s="170">
        <v>1</v>
      </c>
      <c r="P113" s="155">
        <v>0</v>
      </c>
      <c r="Q113" s="259"/>
      <c r="R113" s="173"/>
      <c r="S113" s="260"/>
      <c r="T113" s="183" t="e">
        <f t="shared" si="5"/>
        <v>#DIV/0!</v>
      </c>
      <c r="U113" s="184"/>
      <c r="V113" s="174" t="s">
        <v>44</v>
      </c>
      <c r="W113" s="27"/>
    </row>
    <row r="114" spans="1:23" s="26" customFormat="1" ht="47.25" x14ac:dyDescent="0.25">
      <c r="A114" s="211" t="str" cm="1">
        <f t="array" ref="A114">+_xlfn.IFS(B114='Número de actividades'!$C$3,'Número de actividades'!$B$3,B114='Número de actividades'!$C$4,'Número de actividades'!$B$3,B114='Número de actividades'!$C$5,'Número de actividades'!$B$3,B114='Número de actividades'!$C$6,'Número de actividades'!$B$3,B114='Número de actividades'!$C$7,'Número de actividades'!$B$7,B114='Número de actividades'!$C$8,'Número de actividades'!$B$7,B114='Número de actividades'!$C$9,'Número de actividades'!$B$9,B114='Número de actividades'!$C$10,'Número de actividades'!$B$9,B114='Número de actividades'!$C$11,'Número de actividades'!$B$9,B114='Número de actividades'!$B$12,'Número de actividades'!$B$12)</f>
        <v>3. Modelo de Estado Abierto</v>
      </c>
      <c r="B114" s="227" t="s">
        <v>250</v>
      </c>
      <c r="C114" s="176" t="s">
        <v>282</v>
      </c>
      <c r="D114" s="228" t="s">
        <v>584</v>
      </c>
      <c r="E114" s="228" t="s">
        <v>288</v>
      </c>
      <c r="F114" s="242" t="s">
        <v>289</v>
      </c>
      <c r="G114" s="129" t="s">
        <v>585</v>
      </c>
      <c r="H114" s="146">
        <v>3</v>
      </c>
      <c r="I114" s="229">
        <v>46024</v>
      </c>
      <c r="J114" s="230">
        <v>46387</v>
      </c>
      <c r="K114" s="231">
        <v>1</v>
      </c>
      <c r="L114" s="155">
        <v>0</v>
      </c>
      <c r="M114" s="231">
        <v>1</v>
      </c>
      <c r="N114" s="147">
        <v>0</v>
      </c>
      <c r="O114" s="152">
        <v>1</v>
      </c>
      <c r="P114" s="155">
        <v>0</v>
      </c>
      <c r="Q114" s="259"/>
      <c r="R114" s="175"/>
      <c r="S114" s="261"/>
      <c r="T114" s="183" t="e">
        <f t="shared" si="5"/>
        <v>#DIV/0!</v>
      </c>
      <c r="U114" s="184"/>
      <c r="V114" s="174"/>
      <c r="W114" s="27"/>
    </row>
    <row r="115" spans="1:23" s="26" customFormat="1" x14ac:dyDescent="0.25">
      <c r="A115" s="243" t="e" cm="1">
        <f t="array" ref="A115">+_xlfn.IFS(B115='Número de actividades'!$C$3,'Número de actividades'!$B$3,B115='Número de actividades'!$C$4,'Número de actividades'!$B$3,B115='Número de actividades'!$C$5,'Número de actividades'!$B$3,B115='Número de actividades'!$C$6,'Número de actividades'!$B$3,B115='Número de actividades'!$C$7,'Número de actividades'!$B$7,B115='Número de actividades'!$C$8,'Número de actividades'!$B$7,B115='Número de actividades'!$C$9,'Número de actividades'!$B$9,B115='Número de actividades'!$C$10,'Número de actividades'!$B$9,B115='Número de actividades'!$C$11,'Número de actividades'!$B$9,B115='Número de actividades'!$B$12,'Número de actividades'!$B$12)</f>
        <v>#N/A</v>
      </c>
      <c r="B115" s="244"/>
      <c r="C115" s="130"/>
      <c r="D115" s="245"/>
      <c r="E115" s="245"/>
      <c r="F115" s="129"/>
      <c r="G115" s="129"/>
      <c r="H115" s="130"/>
      <c r="I115" s="130"/>
      <c r="J115" s="162"/>
      <c r="K115" s="148"/>
      <c r="L115" s="155">
        <v>0</v>
      </c>
      <c r="M115" s="148"/>
      <c r="N115" s="147">
        <v>0</v>
      </c>
      <c r="O115" s="152"/>
      <c r="P115" s="155">
        <v>0</v>
      </c>
      <c r="Q115" s="262"/>
      <c r="R115" s="176"/>
      <c r="S115" s="261"/>
      <c r="T115" s="183" t="e">
        <f t="shared" si="5"/>
        <v>#DIV/0!</v>
      </c>
      <c r="U115" s="184"/>
      <c r="V115" s="174"/>
      <c r="W115" s="27"/>
    </row>
    <row r="116" spans="1:23" s="26" customFormat="1" x14ac:dyDescent="0.25">
      <c r="A116" s="243" t="e" cm="1">
        <f t="array" ref="A116">+_xlfn.IFS(B116='Número de actividades'!$C$3,'Número de actividades'!$B$3,B116='Número de actividades'!$C$4,'Número de actividades'!$B$3,B116='Número de actividades'!$C$5,'Número de actividades'!$B$3,B116='Número de actividades'!$C$6,'Número de actividades'!$B$3,B116='Número de actividades'!$C$7,'Número de actividades'!$B$7,B116='Número de actividades'!$C$8,'Número de actividades'!$B$7,B116='Número de actividades'!$C$9,'Número de actividades'!$B$9,B116='Número de actividades'!$C$10,'Número de actividades'!$B$9,B116='Número de actividades'!$C$11,'Número de actividades'!$B$9,B116='Número de actividades'!$B$12,'Número de actividades'!$B$12)</f>
        <v>#N/A</v>
      </c>
      <c r="B116" s="244"/>
      <c r="C116" s="130"/>
      <c r="D116" s="245"/>
      <c r="E116" s="245"/>
      <c r="F116" s="129"/>
      <c r="G116" s="129"/>
      <c r="H116" s="130"/>
      <c r="I116" s="130"/>
      <c r="J116" s="162"/>
      <c r="K116" s="148"/>
      <c r="L116" s="155">
        <v>0</v>
      </c>
      <c r="M116" s="148"/>
      <c r="N116" s="147">
        <v>0</v>
      </c>
      <c r="O116" s="152"/>
      <c r="P116" s="155">
        <v>0</v>
      </c>
      <c r="Q116" s="263"/>
      <c r="R116" s="176"/>
      <c r="S116" s="261"/>
      <c r="T116" s="183" t="e">
        <f t="shared" si="5"/>
        <v>#DIV/0!</v>
      </c>
      <c r="U116" s="184"/>
      <c r="V116" s="174"/>
      <c r="W116" s="27"/>
    </row>
    <row r="117" spans="1:23" s="26" customFormat="1" x14ac:dyDescent="0.25">
      <c r="A117" s="243" t="e" cm="1">
        <f t="array" ref="A117">+_xlfn.IFS(B117='Número de actividades'!$C$3,'Número de actividades'!$B$3,B117='Número de actividades'!$C$4,'Número de actividades'!$B$3,B117='Número de actividades'!$C$5,'Número de actividades'!$B$3,B117='Número de actividades'!$C$6,'Número de actividades'!$B$3,B117='Número de actividades'!$C$7,'Número de actividades'!$B$7,B117='Número de actividades'!$C$8,'Número de actividades'!$B$7,B117='Número de actividades'!$C$9,'Número de actividades'!$B$9,B117='Número de actividades'!$C$10,'Número de actividades'!$B$9,B117='Número de actividades'!$C$11,'Número de actividades'!$B$9,B117='Número de actividades'!$B$12,'Número de actividades'!$B$12)</f>
        <v>#N/A</v>
      </c>
      <c r="B117" s="244"/>
      <c r="C117" s="130"/>
      <c r="D117" s="245"/>
      <c r="E117" s="245"/>
      <c r="F117" s="129"/>
      <c r="G117" s="129"/>
      <c r="H117" s="130"/>
      <c r="I117" s="130"/>
      <c r="J117" s="162"/>
      <c r="K117" s="148"/>
      <c r="L117" s="155">
        <v>0</v>
      </c>
      <c r="M117" s="148"/>
      <c r="N117" s="147">
        <v>0</v>
      </c>
      <c r="O117" s="152"/>
      <c r="P117" s="155">
        <v>0</v>
      </c>
      <c r="Q117" s="263"/>
      <c r="R117" s="176"/>
      <c r="S117" s="261"/>
      <c r="T117" s="183" t="e">
        <f t="shared" si="5"/>
        <v>#DIV/0!</v>
      </c>
      <c r="U117" s="184"/>
      <c r="V117" s="174"/>
      <c r="W117" s="27"/>
    </row>
    <row r="118" spans="1:23" s="26" customFormat="1" x14ac:dyDescent="0.25">
      <c r="A118" s="243" t="e" cm="1">
        <f t="array" ref="A118">+_xlfn.IFS(B118='Número de actividades'!$C$3,'Número de actividades'!$B$3,B118='Número de actividades'!$C$4,'Número de actividades'!$B$3,B118='Número de actividades'!$C$5,'Número de actividades'!$B$3,B118='Número de actividades'!$C$6,'Número de actividades'!$B$3,B118='Número de actividades'!$C$7,'Número de actividades'!$B$7,B118='Número de actividades'!$C$8,'Número de actividades'!$B$7,B118='Número de actividades'!$C$9,'Número de actividades'!$B$9,B118='Número de actividades'!$C$10,'Número de actividades'!$B$9,B118='Número de actividades'!$C$11,'Número de actividades'!$B$9,B118='Número de actividades'!$B$12,'Número de actividades'!$B$12)</f>
        <v>#N/A</v>
      </c>
      <c r="B118" s="244"/>
      <c r="C118" s="130"/>
      <c r="D118" s="245"/>
      <c r="E118" s="245"/>
      <c r="F118" s="129"/>
      <c r="G118" s="129"/>
      <c r="H118" s="130"/>
      <c r="I118" s="130"/>
      <c r="J118" s="162"/>
      <c r="K118" s="148"/>
      <c r="L118" s="155">
        <v>0</v>
      </c>
      <c r="M118" s="148"/>
      <c r="N118" s="147">
        <v>0</v>
      </c>
      <c r="O118" s="152"/>
      <c r="P118" s="155">
        <v>0</v>
      </c>
      <c r="Q118" s="263"/>
      <c r="R118" s="176"/>
      <c r="S118" s="261"/>
      <c r="T118" s="183" t="e">
        <f t="shared" si="5"/>
        <v>#DIV/0!</v>
      </c>
      <c r="U118" s="184"/>
      <c r="V118" s="174"/>
      <c r="W118" s="27"/>
    </row>
    <row r="119" spans="1:23" s="26" customFormat="1" x14ac:dyDescent="0.25">
      <c r="A119" s="243" t="e" cm="1">
        <f t="array" ref="A119">+_xlfn.IFS(B119='Número de actividades'!$C$3,'Número de actividades'!$B$3,B119='Número de actividades'!$C$4,'Número de actividades'!$B$3,B119='Número de actividades'!$C$5,'Número de actividades'!$B$3,B119='Número de actividades'!$C$6,'Número de actividades'!$B$3,B119='Número de actividades'!$C$7,'Número de actividades'!$B$7,B119='Número de actividades'!$C$8,'Número de actividades'!$B$7,B119='Número de actividades'!$C$9,'Número de actividades'!$B$9,B119='Número de actividades'!$C$10,'Número de actividades'!$B$9,B119='Número de actividades'!$C$11,'Número de actividades'!$B$9,B119='Número de actividades'!$B$12,'Número de actividades'!$B$12)</f>
        <v>#N/A</v>
      </c>
      <c r="B119" s="244"/>
      <c r="C119" s="130"/>
      <c r="D119" s="245"/>
      <c r="E119" s="245"/>
      <c r="F119" s="129"/>
      <c r="G119" s="129"/>
      <c r="H119" s="130"/>
      <c r="I119" s="130"/>
      <c r="J119" s="162"/>
      <c r="K119" s="148"/>
      <c r="L119" s="155">
        <v>0</v>
      </c>
      <c r="M119" s="148"/>
      <c r="N119" s="147">
        <v>0</v>
      </c>
      <c r="O119" s="152"/>
      <c r="P119" s="155">
        <v>0</v>
      </c>
      <c r="Q119" s="263"/>
      <c r="R119" s="176"/>
      <c r="S119" s="261"/>
      <c r="T119" s="183" t="e">
        <f t="shared" si="5"/>
        <v>#DIV/0!</v>
      </c>
      <c r="U119" s="184"/>
      <c r="V119" s="174"/>
      <c r="W119" s="27"/>
    </row>
    <row r="120" spans="1:23" s="26" customFormat="1" x14ac:dyDescent="0.25">
      <c r="A120" s="243" t="e" cm="1">
        <f t="array" ref="A120">+_xlfn.IFS(B120='Número de actividades'!$C$3,'Número de actividades'!$B$3,B120='Número de actividades'!$C$4,'Número de actividades'!$B$3,B120='Número de actividades'!$C$5,'Número de actividades'!$B$3,B120='Número de actividades'!$C$6,'Número de actividades'!$B$3,B120='Número de actividades'!$C$7,'Número de actividades'!$B$7,B120='Número de actividades'!$C$8,'Número de actividades'!$B$7,B120='Número de actividades'!$C$9,'Número de actividades'!$B$9,B120='Número de actividades'!$C$10,'Número de actividades'!$B$9,B120='Número de actividades'!$C$11,'Número de actividades'!$B$9,B120='Número de actividades'!$B$12,'Número de actividades'!$B$12)</f>
        <v>#N/A</v>
      </c>
      <c r="B120" s="244"/>
      <c r="C120" s="130"/>
      <c r="D120" s="245"/>
      <c r="E120" s="245"/>
      <c r="F120" s="129"/>
      <c r="G120" s="129"/>
      <c r="H120" s="130"/>
      <c r="I120" s="130"/>
      <c r="J120" s="162"/>
      <c r="K120" s="148"/>
      <c r="L120" s="155">
        <v>0</v>
      </c>
      <c r="M120" s="148"/>
      <c r="N120" s="147">
        <v>0</v>
      </c>
      <c r="O120" s="152"/>
      <c r="P120" s="155">
        <v>0</v>
      </c>
      <c r="Q120" s="263"/>
      <c r="R120" s="176"/>
      <c r="S120" s="261"/>
      <c r="T120" s="183" t="e">
        <f t="shared" si="5"/>
        <v>#DIV/0!</v>
      </c>
      <c r="U120" s="184"/>
      <c r="V120" s="174"/>
      <c r="W120" s="27"/>
    </row>
    <row r="121" spans="1:23" x14ac:dyDescent="0.25">
      <c r="A121" s="243" t="e" cm="1">
        <f t="array" ref="A121">+_xlfn.IFS(B121='Número de actividades'!$C$3,'Número de actividades'!$B$3,B121='Número de actividades'!$C$4,'Número de actividades'!$B$3,B121='Número de actividades'!$C$5,'Número de actividades'!$B$3,B121='Número de actividades'!$C$6,'Número de actividades'!$B$3,B121='Número de actividades'!$C$7,'Número de actividades'!$B$7,B121='Número de actividades'!$C$8,'Número de actividades'!$B$7,B121='Número de actividades'!$C$9,'Número de actividades'!$B$9,B121='Número de actividades'!$C$10,'Número de actividades'!$B$9,B121='Número de actividades'!$C$11,'Número de actividades'!$B$9,B121='Número de actividades'!$B$12,'Número de actividades'!$B$12)</f>
        <v>#N/A</v>
      </c>
      <c r="B121" s="244"/>
      <c r="C121" s="130"/>
      <c r="D121" s="246"/>
      <c r="E121" s="246"/>
      <c r="F121" s="131"/>
      <c r="G121" s="131"/>
      <c r="H121" s="130"/>
      <c r="I121" s="130"/>
      <c r="J121" s="162"/>
      <c r="K121" s="148"/>
      <c r="L121" s="155">
        <v>0</v>
      </c>
      <c r="M121" s="148"/>
      <c r="N121" s="147">
        <v>0</v>
      </c>
      <c r="O121" s="152"/>
      <c r="P121" s="155">
        <v>0</v>
      </c>
      <c r="Q121" s="263"/>
      <c r="R121" s="176"/>
      <c r="S121" s="261"/>
      <c r="T121" s="183" t="e">
        <f t="shared" si="5"/>
        <v>#DIV/0!</v>
      </c>
      <c r="U121" s="184"/>
      <c r="V121" s="174"/>
      <c r="W121" s="36"/>
    </row>
    <row r="122" spans="1:23" x14ac:dyDescent="0.25">
      <c r="A122" s="243" t="e" cm="1">
        <f t="array" ref="A122">+_xlfn.IFS(B122='Número de actividades'!$C$3,'Número de actividades'!$B$3,B122='Número de actividades'!$C$4,'Número de actividades'!$B$3,B122='Número de actividades'!$C$5,'Número de actividades'!$B$3,B122='Número de actividades'!$C$6,'Número de actividades'!$B$3,B122='Número de actividades'!$C$7,'Número de actividades'!$B$7,B122='Número de actividades'!$C$8,'Número de actividades'!$B$7,B122='Número de actividades'!$C$9,'Número de actividades'!$B$9,B122='Número de actividades'!$C$10,'Número de actividades'!$B$9,B122='Número de actividades'!$C$11,'Número de actividades'!$B$9,B122='Número de actividades'!$B$12,'Número de actividades'!$B$12)</f>
        <v>#N/A</v>
      </c>
      <c r="B122" s="244"/>
      <c r="C122" s="247"/>
      <c r="D122" s="248"/>
      <c r="E122" s="248"/>
      <c r="F122" s="159"/>
      <c r="G122" s="159"/>
      <c r="H122" s="159"/>
      <c r="I122" s="159"/>
      <c r="J122" s="163"/>
      <c r="K122" s="149"/>
      <c r="L122" s="155">
        <v>0</v>
      </c>
      <c r="M122" s="149"/>
      <c r="N122" s="147">
        <v>0</v>
      </c>
      <c r="O122" s="153"/>
      <c r="P122" s="155">
        <v>0</v>
      </c>
      <c r="Q122" s="264"/>
      <c r="R122" s="177"/>
      <c r="S122" s="265"/>
      <c r="T122" s="183" t="e">
        <f t="shared" si="5"/>
        <v>#DIV/0!</v>
      </c>
      <c r="U122" s="184"/>
      <c r="V122" s="174"/>
    </row>
    <row r="123" spans="1:23" ht="21.75" customHeight="1" x14ac:dyDescent="0.25">
      <c r="A123" s="243" t="e" cm="1">
        <f t="array" ref="A123">+_xlfn.IFS(B123='Número de actividades'!$C$3,'Número de actividades'!$B$3,B123='Número de actividades'!$C$4,'Número de actividades'!$B$3,B123='Número de actividades'!$C$5,'Número de actividades'!$B$3,B123='Número de actividades'!$C$6,'Número de actividades'!$B$3,B123='Número de actividades'!$C$7,'Número de actividades'!$B$7,B123='Número de actividades'!$C$8,'Número de actividades'!$B$7,B123='Número de actividades'!$C$9,'Número de actividades'!$B$9,B123='Número de actividades'!$C$10,'Número de actividades'!$B$9,B123='Número de actividades'!$C$11,'Número de actividades'!$B$9,B123='Número de actividades'!$B$12,'Número de actividades'!$B$12)</f>
        <v>#N/A</v>
      </c>
      <c r="B123" s="244"/>
      <c r="C123" s="249"/>
      <c r="D123" s="248"/>
      <c r="E123" s="248"/>
      <c r="F123" s="159"/>
      <c r="G123" s="159"/>
      <c r="H123" s="159"/>
      <c r="I123" s="159"/>
      <c r="J123" s="163"/>
      <c r="K123" s="149"/>
      <c r="L123" s="155">
        <v>0</v>
      </c>
      <c r="M123" s="149"/>
      <c r="N123" s="147">
        <v>0</v>
      </c>
      <c r="O123" s="153"/>
      <c r="P123" s="155">
        <v>0</v>
      </c>
      <c r="Q123" s="264"/>
      <c r="R123" s="177"/>
      <c r="S123" s="265"/>
      <c r="T123" s="183" t="e">
        <f t="shared" si="5"/>
        <v>#DIV/0!</v>
      </c>
      <c r="U123" s="184"/>
      <c r="V123" s="174"/>
    </row>
    <row r="124" spans="1:23" ht="21" customHeight="1" x14ac:dyDescent="0.25">
      <c r="A124" s="243" t="e" cm="1">
        <f t="array" ref="A124">+_xlfn.IFS(B124='Número de actividades'!$C$3,'Número de actividades'!$B$3,B124='Número de actividades'!$C$4,'Número de actividades'!$B$3,B124='Número de actividades'!$C$5,'Número de actividades'!$B$3,B124='Número de actividades'!$C$6,'Número de actividades'!$B$3,B124='Número de actividades'!$C$7,'Número de actividades'!$B$7,B124='Número de actividades'!$C$8,'Número de actividades'!$B$7,B124='Número de actividades'!$C$9,'Número de actividades'!$B$9,B124='Número de actividades'!$C$10,'Número de actividades'!$B$9,B124='Número de actividades'!$C$11,'Número de actividades'!$B$9,B124='Número de actividades'!$B$12,'Número de actividades'!$B$12)</f>
        <v>#N/A</v>
      </c>
      <c r="B124" s="244"/>
      <c r="C124" s="160"/>
      <c r="D124" s="248"/>
      <c r="E124" s="248"/>
      <c r="F124" s="159"/>
      <c r="G124" s="159"/>
      <c r="H124" s="159"/>
      <c r="I124" s="159"/>
      <c r="J124" s="163"/>
      <c r="K124" s="149"/>
      <c r="L124" s="155">
        <v>0</v>
      </c>
      <c r="M124" s="149"/>
      <c r="N124" s="147">
        <v>0</v>
      </c>
      <c r="O124" s="153"/>
      <c r="P124" s="155">
        <v>0</v>
      </c>
      <c r="Q124" s="264"/>
      <c r="R124" s="177"/>
      <c r="S124" s="265"/>
      <c r="T124" s="183" t="e">
        <f t="shared" si="5"/>
        <v>#DIV/0!</v>
      </c>
      <c r="U124" s="184"/>
      <c r="V124" s="174"/>
    </row>
    <row r="125" spans="1:23" x14ac:dyDescent="0.25">
      <c r="A125" s="243" t="e" cm="1">
        <f t="array" ref="A125">+_xlfn.IFS(B125='Número de actividades'!$C$3,'Número de actividades'!$B$3,B125='Número de actividades'!$C$4,'Número de actividades'!$B$3,B125='Número de actividades'!$C$5,'Número de actividades'!$B$3,B125='Número de actividades'!$C$6,'Número de actividades'!$B$3,B125='Número de actividades'!$C$7,'Número de actividades'!$B$7,B125='Número de actividades'!$C$8,'Número de actividades'!$B$7,B125='Número de actividades'!$C$9,'Número de actividades'!$B$9,B125='Número de actividades'!$C$10,'Número de actividades'!$B$9,B125='Número de actividades'!$C$11,'Número de actividades'!$B$9,B125='Número de actividades'!$B$12,'Número de actividades'!$B$12)</f>
        <v>#N/A</v>
      </c>
      <c r="B125" s="244"/>
      <c r="C125" s="160"/>
      <c r="D125" s="248"/>
      <c r="E125" s="248"/>
      <c r="F125" s="159"/>
      <c r="G125" s="159"/>
      <c r="H125" s="159"/>
      <c r="I125" s="159"/>
      <c r="J125" s="163"/>
      <c r="K125" s="149"/>
      <c r="L125" s="155">
        <v>0</v>
      </c>
      <c r="M125" s="149"/>
      <c r="N125" s="147">
        <v>0</v>
      </c>
      <c r="O125" s="153"/>
      <c r="P125" s="155">
        <v>0</v>
      </c>
      <c r="Q125" s="264"/>
      <c r="R125" s="177"/>
      <c r="S125" s="265"/>
      <c r="T125" s="183" t="e">
        <f t="shared" si="5"/>
        <v>#DIV/0!</v>
      </c>
      <c r="U125" s="184"/>
      <c r="V125" s="174"/>
    </row>
    <row r="126" spans="1:23" x14ac:dyDescent="0.25">
      <c r="A126" s="243" t="e" cm="1">
        <f t="array" ref="A126">+_xlfn.IFS(B126='Número de actividades'!$C$3,'Número de actividades'!$B$3,B126='Número de actividades'!$C$4,'Número de actividades'!$B$3,B126='Número de actividades'!$C$5,'Número de actividades'!$B$3,B126='Número de actividades'!$C$6,'Número de actividades'!$B$3,B126='Número de actividades'!$C$7,'Número de actividades'!$B$7,B126='Número de actividades'!$C$8,'Número de actividades'!$B$7,B126='Número de actividades'!$C$9,'Número de actividades'!$B$9,B126='Número de actividades'!$C$10,'Número de actividades'!$B$9,B126='Número de actividades'!$C$11,'Número de actividades'!$B$9,B126='Número de actividades'!$B$12,'Número de actividades'!$B$12)</f>
        <v>#N/A</v>
      </c>
      <c r="B126" s="244"/>
      <c r="C126" s="160"/>
      <c r="D126" s="248"/>
      <c r="E126" s="160"/>
      <c r="F126" s="160"/>
      <c r="G126" s="160"/>
      <c r="H126" s="160"/>
      <c r="I126" s="160"/>
      <c r="J126" s="164"/>
      <c r="K126" s="149"/>
      <c r="L126" s="155">
        <v>0</v>
      </c>
      <c r="M126" s="149"/>
      <c r="N126" s="147">
        <v>0</v>
      </c>
      <c r="O126" s="153"/>
      <c r="P126" s="155">
        <v>0</v>
      </c>
      <c r="Q126" s="264"/>
      <c r="R126" s="177"/>
      <c r="S126" s="265"/>
      <c r="T126" s="183" t="e">
        <f t="shared" si="5"/>
        <v>#DIV/0!</v>
      </c>
      <c r="U126" s="184"/>
      <c r="V126" s="174"/>
    </row>
    <row r="127" spans="1:23" ht="16.5" customHeight="1" x14ac:dyDescent="0.25">
      <c r="A127" s="243" t="e" cm="1">
        <f t="array" ref="A127">+_xlfn.IFS(B127='Número de actividades'!$C$3,'Número de actividades'!$B$3,B127='Número de actividades'!$C$4,'Número de actividades'!$B$3,B127='Número de actividades'!$C$5,'Número de actividades'!$B$3,B127='Número de actividades'!$C$6,'Número de actividades'!$B$3,B127='Número de actividades'!$C$7,'Número de actividades'!$B$7,B127='Número de actividades'!$C$8,'Número de actividades'!$B$7,B127='Número de actividades'!$C$9,'Número de actividades'!$B$9,B127='Número de actividades'!$C$10,'Número de actividades'!$B$9,B127='Número de actividades'!$C$11,'Número de actividades'!$B$9,B127='Número de actividades'!$B$12,'Número de actividades'!$B$12)</f>
        <v>#N/A</v>
      </c>
      <c r="B127" s="244"/>
      <c r="C127" s="160"/>
      <c r="D127" s="248"/>
      <c r="E127" s="160"/>
      <c r="F127" s="160"/>
      <c r="G127" s="160"/>
      <c r="H127" s="160"/>
      <c r="I127" s="160"/>
      <c r="J127" s="164"/>
      <c r="K127" s="149"/>
      <c r="L127" s="155">
        <v>0</v>
      </c>
      <c r="M127" s="149"/>
      <c r="N127" s="147">
        <v>0</v>
      </c>
      <c r="O127" s="153"/>
      <c r="P127" s="155">
        <v>0</v>
      </c>
      <c r="Q127" s="264"/>
      <c r="R127" s="177"/>
      <c r="S127" s="265"/>
      <c r="T127" s="183" t="e">
        <f t="shared" si="5"/>
        <v>#DIV/0!</v>
      </c>
      <c r="U127" s="184"/>
      <c r="V127" s="174"/>
    </row>
    <row r="128" spans="1:23" ht="16.5" customHeight="1" x14ac:dyDescent="0.25">
      <c r="A128" s="243" t="e" cm="1">
        <f t="array" ref="A128">+_xlfn.IFS(B128='Número de actividades'!$C$3,'Número de actividades'!$B$3,B128='Número de actividades'!$C$4,'Número de actividades'!$B$3,B128='Número de actividades'!$C$5,'Número de actividades'!$B$3,B128='Número de actividades'!$C$6,'Número de actividades'!$B$3,B128='Número de actividades'!$C$7,'Número de actividades'!$B$7,B128='Número de actividades'!$C$8,'Número de actividades'!$B$7,B128='Número de actividades'!$C$9,'Número de actividades'!$B$9,B128='Número de actividades'!$C$10,'Número de actividades'!$B$9,B128='Número de actividades'!$C$11,'Número de actividades'!$B$9,B128='Número de actividades'!$B$12,'Número de actividades'!$B$12)</f>
        <v>#N/A</v>
      </c>
      <c r="B128" s="244"/>
      <c r="C128" s="160"/>
      <c r="D128" s="248"/>
      <c r="E128" s="160"/>
      <c r="F128" s="160"/>
      <c r="G128" s="160"/>
      <c r="H128" s="160"/>
      <c r="I128" s="160"/>
      <c r="J128" s="164"/>
      <c r="K128" s="149"/>
      <c r="L128" s="155">
        <v>0</v>
      </c>
      <c r="M128" s="149"/>
      <c r="N128" s="147">
        <v>0</v>
      </c>
      <c r="O128" s="153"/>
      <c r="P128" s="155">
        <v>0</v>
      </c>
      <c r="Q128" s="264"/>
      <c r="R128" s="177"/>
      <c r="S128" s="265"/>
      <c r="T128" s="183" t="e">
        <f t="shared" si="5"/>
        <v>#DIV/0!</v>
      </c>
      <c r="U128" s="184"/>
      <c r="V128" s="174"/>
    </row>
    <row r="129" spans="1:22" ht="16.5" customHeight="1" x14ac:dyDescent="0.25">
      <c r="A129" s="243" t="e" cm="1">
        <f t="array" ref="A129">+_xlfn.IFS(B129='Número de actividades'!$C$3,'Número de actividades'!$B$3,B129='Número de actividades'!$C$4,'Número de actividades'!$B$3,B129='Número de actividades'!$C$5,'Número de actividades'!$B$3,B129='Número de actividades'!$C$6,'Número de actividades'!$B$3,B129='Número de actividades'!$C$7,'Número de actividades'!$B$7,B129='Número de actividades'!$C$8,'Número de actividades'!$B$7,B129='Número de actividades'!$C$9,'Número de actividades'!$B$9,B129='Número de actividades'!$C$10,'Número de actividades'!$B$9,B129='Número de actividades'!$C$11,'Número de actividades'!$B$9,B129='Número de actividades'!$B$12,'Número de actividades'!$B$12)</f>
        <v>#N/A</v>
      </c>
      <c r="B129" s="244"/>
      <c r="C129" s="160"/>
      <c r="D129" s="248"/>
      <c r="E129" s="160"/>
      <c r="F129" s="160"/>
      <c r="G129" s="160"/>
      <c r="H129" s="160"/>
      <c r="I129" s="160"/>
      <c r="J129" s="164"/>
      <c r="K129" s="149"/>
      <c r="L129" s="155">
        <v>0</v>
      </c>
      <c r="M129" s="149"/>
      <c r="N129" s="147">
        <v>0</v>
      </c>
      <c r="O129" s="153"/>
      <c r="P129" s="155">
        <v>0</v>
      </c>
      <c r="Q129" s="264"/>
      <c r="R129" s="177"/>
      <c r="S129" s="265"/>
      <c r="T129" s="183" t="e">
        <f t="shared" si="5"/>
        <v>#DIV/0!</v>
      </c>
      <c r="U129" s="184"/>
      <c r="V129" s="174"/>
    </row>
    <row r="130" spans="1:22" ht="16.5" customHeight="1" x14ac:dyDescent="0.25">
      <c r="A130" s="243" t="e" cm="1">
        <f t="array" ref="A130">+_xlfn.IFS(B130='Número de actividades'!$C$3,'Número de actividades'!$B$3,B130='Número de actividades'!$C$4,'Número de actividades'!$B$3,B130='Número de actividades'!$C$5,'Número de actividades'!$B$3,B130='Número de actividades'!$C$6,'Número de actividades'!$B$3,B130='Número de actividades'!$C$7,'Número de actividades'!$B$7,B130='Número de actividades'!$C$8,'Número de actividades'!$B$7,B130='Número de actividades'!$C$9,'Número de actividades'!$B$9,B130='Número de actividades'!$C$10,'Número de actividades'!$B$9,B130='Número de actividades'!$C$11,'Número de actividades'!$B$9,B130='Número de actividades'!$B$12,'Número de actividades'!$B$12)</f>
        <v>#N/A</v>
      </c>
      <c r="B130" s="244"/>
      <c r="C130" s="160"/>
      <c r="D130" s="248"/>
      <c r="E130" s="160"/>
      <c r="F130" s="160"/>
      <c r="G130" s="160"/>
      <c r="H130" s="160"/>
      <c r="I130" s="160"/>
      <c r="J130" s="164"/>
      <c r="K130" s="149"/>
      <c r="L130" s="155">
        <v>0</v>
      </c>
      <c r="M130" s="149"/>
      <c r="N130" s="147">
        <v>0</v>
      </c>
      <c r="O130" s="153"/>
      <c r="P130" s="155">
        <v>0</v>
      </c>
      <c r="Q130" s="264"/>
      <c r="R130" s="177"/>
      <c r="S130" s="265"/>
      <c r="T130" s="183" t="e">
        <f t="shared" si="5"/>
        <v>#DIV/0!</v>
      </c>
      <c r="U130" s="184"/>
      <c r="V130" s="174"/>
    </row>
    <row r="131" spans="1:22" ht="16.5" customHeight="1" x14ac:dyDescent="0.25">
      <c r="A131" s="243" t="e" cm="1">
        <f t="array" ref="A131">+_xlfn.IFS(B131='Número de actividades'!$C$3,'Número de actividades'!$B$3,B131='Número de actividades'!$C$4,'Número de actividades'!$B$3,B131='Número de actividades'!$C$5,'Número de actividades'!$B$3,B131='Número de actividades'!$C$6,'Número de actividades'!$B$3,B131='Número de actividades'!$C$7,'Número de actividades'!$B$7,B131='Número de actividades'!$C$8,'Número de actividades'!$B$7,B131='Número de actividades'!$C$9,'Número de actividades'!$B$9,B131='Número de actividades'!$C$10,'Número de actividades'!$B$9,B131='Número de actividades'!$C$11,'Número de actividades'!$B$9,B131='Número de actividades'!$B$12,'Número de actividades'!$B$12)</f>
        <v>#N/A</v>
      </c>
      <c r="B131" s="244"/>
      <c r="C131" s="160"/>
      <c r="D131" s="248"/>
      <c r="E131" s="160"/>
      <c r="F131" s="160"/>
      <c r="G131" s="160"/>
      <c r="H131" s="160"/>
      <c r="I131" s="160"/>
      <c r="J131" s="164"/>
      <c r="K131" s="149"/>
      <c r="L131" s="155">
        <v>0</v>
      </c>
      <c r="M131" s="149"/>
      <c r="N131" s="147">
        <v>0</v>
      </c>
      <c r="O131" s="153"/>
      <c r="P131" s="155">
        <v>0</v>
      </c>
      <c r="Q131" s="264"/>
      <c r="R131" s="177"/>
      <c r="S131" s="265"/>
      <c r="T131" s="183" t="e">
        <f t="shared" si="5"/>
        <v>#DIV/0!</v>
      </c>
      <c r="U131" s="184"/>
      <c r="V131" s="174"/>
    </row>
    <row r="132" spans="1:22" ht="16.5" customHeight="1" x14ac:dyDescent="0.25">
      <c r="A132" s="243" t="e" cm="1">
        <f t="array" ref="A132">+_xlfn.IFS(B132='Número de actividades'!$C$3,'Número de actividades'!$B$3,B132='Número de actividades'!$C$4,'Número de actividades'!$B$3,B132='Número de actividades'!$C$5,'Número de actividades'!$B$3,B132='Número de actividades'!$C$6,'Número de actividades'!$B$3,B132='Número de actividades'!$C$7,'Número de actividades'!$B$7,B132='Número de actividades'!$C$8,'Número de actividades'!$B$7,B132='Número de actividades'!$C$9,'Número de actividades'!$B$9,B132='Número de actividades'!$C$10,'Número de actividades'!$B$9,B132='Número de actividades'!$C$11,'Número de actividades'!$B$9,B132='Número de actividades'!$B$12,'Número de actividades'!$B$12)</f>
        <v>#N/A</v>
      </c>
      <c r="B132" s="244"/>
      <c r="C132" s="160"/>
      <c r="D132" s="248"/>
      <c r="E132" s="160"/>
      <c r="F132" s="160"/>
      <c r="G132" s="160"/>
      <c r="H132" s="160"/>
      <c r="I132" s="160"/>
      <c r="J132" s="164"/>
      <c r="K132" s="149"/>
      <c r="L132" s="155">
        <v>0</v>
      </c>
      <c r="M132" s="149"/>
      <c r="N132" s="147">
        <v>0</v>
      </c>
      <c r="O132" s="153"/>
      <c r="P132" s="155">
        <v>0</v>
      </c>
      <c r="Q132" s="264"/>
      <c r="R132" s="177"/>
      <c r="S132" s="265"/>
      <c r="T132" s="183" t="e">
        <f t="shared" si="5"/>
        <v>#DIV/0!</v>
      </c>
      <c r="U132" s="184"/>
      <c r="V132" s="174"/>
    </row>
    <row r="133" spans="1:22" ht="16.5" customHeight="1" x14ac:dyDescent="0.25">
      <c r="A133" s="243" t="e" cm="1">
        <f t="array" ref="A133">+_xlfn.IFS(B133='Número de actividades'!$C$3,'Número de actividades'!$B$3,B133='Número de actividades'!$C$4,'Número de actividades'!$B$3,B133='Número de actividades'!$C$5,'Número de actividades'!$B$3,B133='Número de actividades'!$C$6,'Número de actividades'!$B$3,B133='Número de actividades'!$C$7,'Número de actividades'!$B$7,B133='Número de actividades'!$C$8,'Número de actividades'!$B$7,B133='Número de actividades'!$C$9,'Número de actividades'!$B$9,B133='Número de actividades'!$C$10,'Número de actividades'!$B$9,B133='Número de actividades'!$C$11,'Número de actividades'!$B$9,B133='Número de actividades'!$B$12,'Número de actividades'!$B$12)</f>
        <v>#N/A</v>
      </c>
      <c r="B133" s="244"/>
      <c r="C133" s="160"/>
      <c r="D133" s="248"/>
      <c r="E133" s="160"/>
      <c r="F133" s="160"/>
      <c r="G133" s="160"/>
      <c r="H133" s="160"/>
      <c r="I133" s="160"/>
      <c r="J133" s="164"/>
      <c r="K133" s="149"/>
      <c r="L133" s="155">
        <v>0</v>
      </c>
      <c r="M133" s="149"/>
      <c r="N133" s="147">
        <v>0</v>
      </c>
      <c r="O133" s="153"/>
      <c r="P133" s="155">
        <v>0</v>
      </c>
      <c r="Q133" s="264"/>
      <c r="R133" s="177"/>
      <c r="S133" s="265"/>
      <c r="T133" s="183" t="e">
        <f t="shared" si="5"/>
        <v>#DIV/0!</v>
      </c>
      <c r="U133" s="184"/>
      <c r="V133" s="174"/>
    </row>
    <row r="134" spans="1:22" ht="16.5" customHeight="1" x14ac:dyDescent="0.25">
      <c r="A134" s="243" t="e" cm="1">
        <f t="array" ref="A134">+_xlfn.IFS(B134='Número de actividades'!$C$3,'Número de actividades'!$B$3,B134='Número de actividades'!$C$4,'Número de actividades'!$B$3,B134='Número de actividades'!$C$5,'Número de actividades'!$B$3,B134='Número de actividades'!$C$6,'Número de actividades'!$B$3,B134='Número de actividades'!$C$7,'Número de actividades'!$B$7,B134='Número de actividades'!$C$8,'Número de actividades'!$B$7,B134='Número de actividades'!$C$9,'Número de actividades'!$B$9,B134='Número de actividades'!$C$10,'Número de actividades'!$B$9,B134='Número de actividades'!$C$11,'Número de actividades'!$B$9,B134='Número de actividades'!$B$12,'Número de actividades'!$B$12)</f>
        <v>#N/A</v>
      </c>
      <c r="B134" s="244"/>
      <c r="C134" s="160"/>
      <c r="D134" s="248"/>
      <c r="E134" s="160"/>
      <c r="F134" s="160"/>
      <c r="G134" s="160"/>
      <c r="H134" s="160"/>
      <c r="I134" s="160"/>
      <c r="J134" s="164"/>
      <c r="K134" s="149"/>
      <c r="L134" s="155">
        <v>0</v>
      </c>
      <c r="M134" s="149"/>
      <c r="N134" s="147">
        <v>0</v>
      </c>
      <c r="O134" s="153"/>
      <c r="P134" s="155">
        <v>0</v>
      </c>
      <c r="Q134" s="264"/>
      <c r="R134" s="177"/>
      <c r="S134" s="265"/>
      <c r="T134" s="183" t="e">
        <f t="shared" si="5"/>
        <v>#DIV/0!</v>
      </c>
      <c r="U134" s="184"/>
      <c r="V134" s="174"/>
    </row>
    <row r="135" spans="1:22" ht="16.5" customHeight="1" x14ac:dyDescent="0.25">
      <c r="A135" s="243" t="e" cm="1">
        <f t="array" ref="A135">+_xlfn.IFS(B135='Número de actividades'!$C$3,'Número de actividades'!$B$3,B135='Número de actividades'!$C$4,'Número de actividades'!$B$3,B135='Número de actividades'!$C$5,'Número de actividades'!$B$3,B135='Número de actividades'!$C$6,'Número de actividades'!$B$3,B135='Número de actividades'!$C$7,'Número de actividades'!$B$7,B135='Número de actividades'!$C$8,'Número de actividades'!$B$7,B135='Número de actividades'!$C$9,'Número de actividades'!$B$9,B135='Número de actividades'!$C$10,'Número de actividades'!$B$9,B135='Número de actividades'!$C$11,'Número de actividades'!$B$9,B135='Número de actividades'!$B$12,'Número de actividades'!$B$12)</f>
        <v>#N/A</v>
      </c>
      <c r="B135" s="244"/>
      <c r="C135" s="160"/>
      <c r="D135" s="160"/>
      <c r="E135" s="160"/>
      <c r="F135" s="160"/>
      <c r="G135" s="160"/>
      <c r="H135" s="160"/>
      <c r="I135" s="160"/>
      <c r="J135" s="165"/>
      <c r="K135" s="149"/>
      <c r="L135" s="155">
        <v>0</v>
      </c>
      <c r="M135" s="149"/>
      <c r="N135" s="147">
        <v>0</v>
      </c>
      <c r="O135" s="153"/>
      <c r="P135" s="155">
        <v>0</v>
      </c>
      <c r="Q135" s="264"/>
      <c r="R135" s="177"/>
      <c r="S135" s="265"/>
      <c r="T135" s="183" t="e">
        <f t="shared" si="5"/>
        <v>#DIV/0!</v>
      </c>
      <c r="U135" s="184"/>
      <c r="V135" s="174"/>
    </row>
    <row r="136" spans="1:22" ht="16.5" customHeight="1" x14ac:dyDescent="0.25">
      <c r="A136" s="243" t="e" cm="1">
        <f t="array" ref="A136">+_xlfn.IFS(B136='Número de actividades'!$C$3,'Número de actividades'!$B$3,B136='Número de actividades'!$C$4,'Número de actividades'!$B$3,B136='Número de actividades'!$C$5,'Número de actividades'!$B$3,B136='Número de actividades'!$C$6,'Número de actividades'!$B$3,B136='Número de actividades'!$C$7,'Número de actividades'!$B$7,B136='Número de actividades'!$C$8,'Número de actividades'!$B$7,B136='Número de actividades'!$C$9,'Número de actividades'!$B$9,B136='Número de actividades'!$C$10,'Número de actividades'!$B$9,B136='Número de actividades'!$C$11,'Número de actividades'!$B$9,B136='Número de actividades'!$B$12,'Número de actividades'!$B$12)</f>
        <v>#N/A</v>
      </c>
      <c r="B136" s="244"/>
      <c r="C136" s="160"/>
      <c r="D136" s="160"/>
      <c r="E136" s="160"/>
      <c r="F136" s="160"/>
      <c r="G136" s="160"/>
      <c r="H136" s="160"/>
      <c r="I136" s="160"/>
      <c r="J136" s="165"/>
      <c r="K136" s="149"/>
      <c r="L136" s="155">
        <v>0</v>
      </c>
      <c r="M136" s="149"/>
      <c r="N136" s="147">
        <v>0</v>
      </c>
      <c r="O136" s="153"/>
      <c r="P136" s="155">
        <v>0</v>
      </c>
      <c r="Q136" s="264"/>
      <c r="R136" s="177"/>
      <c r="S136" s="265"/>
      <c r="T136" s="183" t="e">
        <f t="shared" si="5"/>
        <v>#DIV/0!</v>
      </c>
      <c r="U136" s="184"/>
      <c r="V136" s="174"/>
    </row>
    <row r="137" spans="1:22" ht="16.5" customHeight="1" x14ac:dyDescent="0.25">
      <c r="A137" s="243" t="e" cm="1">
        <f t="array" ref="A137">+_xlfn.IFS(B137='Número de actividades'!$C$3,'Número de actividades'!$B$3,B137='Número de actividades'!$C$4,'Número de actividades'!$B$3,B137='Número de actividades'!$C$5,'Número de actividades'!$B$3,B137='Número de actividades'!$C$6,'Número de actividades'!$B$3,B137='Número de actividades'!$C$7,'Número de actividades'!$B$7,B137='Número de actividades'!$C$8,'Número de actividades'!$B$7,B137='Número de actividades'!$C$9,'Número de actividades'!$B$9,B137='Número de actividades'!$C$10,'Número de actividades'!$B$9,B137='Número de actividades'!$C$11,'Número de actividades'!$B$9,B137='Número de actividades'!$B$12,'Número de actividades'!$B$12)</f>
        <v>#N/A</v>
      </c>
      <c r="B137" s="244"/>
      <c r="C137" s="160"/>
      <c r="D137" s="160"/>
      <c r="E137" s="160"/>
      <c r="F137" s="160"/>
      <c r="G137" s="160"/>
      <c r="H137" s="160"/>
      <c r="I137" s="160"/>
      <c r="J137" s="165"/>
      <c r="K137" s="149"/>
      <c r="L137" s="155">
        <v>0</v>
      </c>
      <c r="M137" s="149"/>
      <c r="N137" s="147">
        <v>0</v>
      </c>
      <c r="O137" s="153"/>
      <c r="P137" s="155">
        <v>0</v>
      </c>
      <c r="Q137" s="264"/>
      <c r="R137" s="177"/>
      <c r="S137" s="265"/>
      <c r="T137" s="183" t="e">
        <f t="shared" si="5"/>
        <v>#DIV/0!</v>
      </c>
      <c r="U137" s="184"/>
      <c r="V137" s="174"/>
    </row>
    <row r="138" spans="1:22" x14ac:dyDescent="0.25">
      <c r="A138" s="243" t="e" cm="1">
        <f t="array" ref="A138">+_xlfn.IFS(B138='Número de actividades'!$C$3,'Número de actividades'!$B$3,B138='Número de actividades'!$C$4,'Número de actividades'!$B$3,B138='Número de actividades'!$C$5,'Número de actividades'!$B$3,B138='Número de actividades'!$C$6,'Número de actividades'!$B$3,B138='Número de actividades'!$C$7,'Número de actividades'!$B$7,B138='Número de actividades'!$C$8,'Número de actividades'!$B$7,B138='Número de actividades'!$C$9,'Número de actividades'!$B$9,B138='Número de actividades'!$C$10,'Número de actividades'!$B$9,B138='Número de actividades'!$C$11,'Número de actividades'!$B$9,B138='Número de actividades'!$B$12,'Número de actividades'!$B$12)</f>
        <v>#N/A</v>
      </c>
      <c r="B138" s="244"/>
      <c r="C138" s="160"/>
      <c r="D138" s="160"/>
      <c r="E138" s="160"/>
      <c r="F138" s="160"/>
      <c r="G138" s="160"/>
      <c r="H138" s="160"/>
      <c r="I138" s="160"/>
      <c r="J138" s="165"/>
      <c r="K138" s="149"/>
      <c r="L138" s="155">
        <v>0</v>
      </c>
      <c r="M138" s="149"/>
      <c r="N138" s="147">
        <v>0</v>
      </c>
      <c r="O138" s="153"/>
      <c r="P138" s="155">
        <v>0</v>
      </c>
      <c r="Q138" s="264"/>
      <c r="R138" s="177"/>
      <c r="S138" s="265"/>
      <c r="T138" s="183" t="e">
        <f t="shared" si="5"/>
        <v>#DIV/0!</v>
      </c>
      <c r="U138" s="184"/>
      <c r="V138" s="174"/>
    </row>
    <row r="139" spans="1:22" ht="16.5" customHeight="1" x14ac:dyDescent="0.25">
      <c r="A139" s="243" t="e" cm="1">
        <f t="array" ref="A139">+_xlfn.IFS(B139='Número de actividades'!$C$3,'Número de actividades'!$B$3,B139='Número de actividades'!$C$4,'Número de actividades'!$B$3,B139='Número de actividades'!$C$5,'Número de actividades'!$B$3,B139='Número de actividades'!$C$6,'Número de actividades'!$B$3,B139='Número de actividades'!$C$7,'Número de actividades'!$B$7,B139='Número de actividades'!$C$8,'Número de actividades'!$B$7,B139='Número de actividades'!$C$9,'Número de actividades'!$B$9,B139='Número de actividades'!$C$10,'Número de actividades'!$B$9,B139='Número de actividades'!$C$11,'Número de actividades'!$B$9,B139='Número de actividades'!$B$12,'Número de actividades'!$B$12)</f>
        <v>#N/A</v>
      </c>
      <c r="B139" s="244"/>
      <c r="C139" s="248"/>
      <c r="D139" s="248"/>
      <c r="E139" s="160"/>
      <c r="F139" s="160"/>
      <c r="G139" s="160"/>
      <c r="H139" s="160"/>
      <c r="I139" s="160"/>
      <c r="J139" s="165"/>
      <c r="K139" s="149"/>
      <c r="L139" s="155">
        <v>0</v>
      </c>
      <c r="M139" s="149"/>
      <c r="N139" s="147">
        <v>0</v>
      </c>
      <c r="O139" s="153"/>
      <c r="P139" s="155">
        <v>0</v>
      </c>
      <c r="Q139" s="264"/>
      <c r="R139" s="177"/>
      <c r="S139" s="265"/>
      <c r="T139" s="183" t="e">
        <f t="shared" si="5"/>
        <v>#DIV/0!</v>
      </c>
      <c r="U139" s="184"/>
      <c r="V139" s="174"/>
    </row>
    <row r="140" spans="1:22" ht="16.5" customHeight="1" x14ac:dyDescent="0.25">
      <c r="A140" s="243" t="e" cm="1">
        <f t="array" ref="A140">+_xlfn.IFS(B140='Número de actividades'!$C$3,'Número de actividades'!$B$3,B140='Número de actividades'!$C$4,'Número de actividades'!$B$3,B140='Número de actividades'!$C$5,'Número de actividades'!$B$3,B140='Número de actividades'!$C$6,'Número de actividades'!$B$3,B140='Número de actividades'!$C$7,'Número de actividades'!$B$7,B140='Número de actividades'!$C$8,'Número de actividades'!$B$7,B140='Número de actividades'!$C$9,'Número de actividades'!$B$9,B140='Número de actividades'!$C$10,'Número de actividades'!$B$9,B140='Número de actividades'!$C$11,'Número de actividades'!$B$9,B140='Número de actividades'!$B$12,'Número de actividades'!$B$12)</f>
        <v>#N/A</v>
      </c>
      <c r="B140" s="244"/>
      <c r="C140" s="248"/>
      <c r="D140" s="248"/>
      <c r="E140" s="160"/>
      <c r="F140" s="160"/>
      <c r="G140" s="160"/>
      <c r="H140" s="160"/>
      <c r="I140" s="160"/>
      <c r="J140" s="165"/>
      <c r="K140" s="149"/>
      <c r="L140" s="155">
        <v>0</v>
      </c>
      <c r="M140" s="149"/>
      <c r="N140" s="147">
        <v>0</v>
      </c>
      <c r="O140" s="153"/>
      <c r="P140" s="155">
        <v>0</v>
      </c>
      <c r="Q140" s="264"/>
      <c r="R140" s="177"/>
      <c r="S140" s="265"/>
      <c r="T140" s="183" t="e">
        <f t="shared" si="5"/>
        <v>#DIV/0!</v>
      </c>
      <c r="U140" s="184"/>
      <c r="V140" s="174"/>
    </row>
    <row r="141" spans="1:22" x14ac:dyDescent="0.25">
      <c r="A141" s="243" t="e" cm="1">
        <f t="array" ref="A141">+_xlfn.IFS(B141='Número de actividades'!$C$3,'Número de actividades'!$B$3,B141='Número de actividades'!$C$4,'Número de actividades'!$B$3,B141='Número de actividades'!$C$5,'Número de actividades'!$B$3,B141='Número de actividades'!$C$6,'Número de actividades'!$B$3,B141='Número de actividades'!$C$7,'Número de actividades'!$B$7,B141='Número de actividades'!$C$8,'Número de actividades'!$B$7,B141='Número de actividades'!$C$9,'Número de actividades'!$B$9,B141='Número de actividades'!$C$10,'Número de actividades'!$B$9,B141='Número de actividades'!$C$11,'Número de actividades'!$B$9,B141='Número de actividades'!$B$12,'Número de actividades'!$B$12)</f>
        <v>#N/A</v>
      </c>
      <c r="B141" s="244"/>
      <c r="C141" s="160"/>
      <c r="D141" s="160"/>
      <c r="E141" s="160"/>
      <c r="F141" s="160"/>
      <c r="G141" s="160"/>
      <c r="H141" s="160"/>
      <c r="I141" s="160"/>
      <c r="J141" s="165"/>
      <c r="K141" s="149"/>
      <c r="L141" s="155">
        <v>0</v>
      </c>
      <c r="M141" s="149"/>
      <c r="N141" s="147">
        <v>0</v>
      </c>
      <c r="O141" s="153"/>
      <c r="P141" s="155">
        <v>0</v>
      </c>
      <c r="Q141" s="264"/>
      <c r="R141" s="177"/>
      <c r="S141" s="265"/>
      <c r="T141" s="183" t="e">
        <f t="shared" si="5"/>
        <v>#DIV/0!</v>
      </c>
      <c r="U141" s="184"/>
      <c r="V141" s="174"/>
    </row>
    <row r="142" spans="1:22" x14ac:dyDescent="0.25">
      <c r="A142" s="243" t="e" cm="1">
        <f t="array" ref="A142">+_xlfn.IFS(B142='Número de actividades'!$C$3,'Número de actividades'!$B$3,B142='Número de actividades'!$C$4,'Número de actividades'!$B$3,B142='Número de actividades'!$C$5,'Número de actividades'!$B$3,B142='Número de actividades'!$C$6,'Número de actividades'!$B$3,B142='Número de actividades'!$C$7,'Número de actividades'!$B$7,B142='Número de actividades'!$C$8,'Número de actividades'!$B$7,B142='Número de actividades'!$C$9,'Número de actividades'!$B$9,B142='Número de actividades'!$C$10,'Número de actividades'!$B$9,B142='Número de actividades'!$C$11,'Número de actividades'!$B$9,B142='Número de actividades'!$B$12,'Número de actividades'!$B$12)</f>
        <v>#N/A</v>
      </c>
      <c r="B142" s="244"/>
      <c r="C142" s="160"/>
      <c r="D142" s="160"/>
      <c r="E142" s="160"/>
      <c r="F142" s="160"/>
      <c r="G142" s="160"/>
      <c r="H142" s="160"/>
      <c r="I142" s="160"/>
      <c r="J142" s="165"/>
      <c r="K142" s="149"/>
      <c r="L142" s="155">
        <v>0</v>
      </c>
      <c r="M142" s="149"/>
      <c r="N142" s="147">
        <v>0</v>
      </c>
      <c r="O142" s="153"/>
      <c r="P142" s="155">
        <v>0</v>
      </c>
      <c r="Q142" s="264"/>
      <c r="R142" s="177"/>
      <c r="S142" s="265"/>
      <c r="T142" s="183" t="e">
        <f t="shared" si="5"/>
        <v>#DIV/0!</v>
      </c>
      <c r="U142" s="184"/>
      <c r="V142" s="174"/>
    </row>
    <row r="143" spans="1:22" x14ac:dyDescent="0.25">
      <c r="A143" s="243" t="e" cm="1">
        <f t="array" ref="A143">+_xlfn.IFS(B143='Número de actividades'!$C$3,'Número de actividades'!$B$3,B143='Número de actividades'!$C$4,'Número de actividades'!$B$3,B143='Número de actividades'!$C$5,'Número de actividades'!$B$3,B143='Número de actividades'!$C$6,'Número de actividades'!$B$3,B143='Número de actividades'!$C$7,'Número de actividades'!$B$7,B143='Número de actividades'!$C$8,'Número de actividades'!$B$7,B143='Número de actividades'!$C$9,'Número de actividades'!$B$9,B143='Número de actividades'!$C$10,'Número de actividades'!$B$9,B143='Número de actividades'!$C$11,'Número de actividades'!$B$9,B143='Número de actividades'!$B$12,'Número de actividades'!$B$12)</f>
        <v>#N/A</v>
      </c>
      <c r="B143" s="244"/>
      <c r="C143" s="160"/>
      <c r="D143" s="160"/>
      <c r="E143" s="160"/>
      <c r="F143" s="160"/>
      <c r="G143" s="160"/>
      <c r="H143" s="160"/>
      <c r="I143" s="160"/>
      <c r="J143" s="165"/>
      <c r="K143" s="149"/>
      <c r="L143" s="155">
        <v>0</v>
      </c>
      <c r="M143" s="149"/>
      <c r="N143" s="147">
        <v>0</v>
      </c>
      <c r="O143" s="153"/>
      <c r="P143" s="155">
        <v>0</v>
      </c>
      <c r="Q143" s="264"/>
      <c r="R143" s="177"/>
      <c r="S143" s="265"/>
      <c r="T143" s="183" t="e">
        <f t="shared" si="5"/>
        <v>#DIV/0!</v>
      </c>
      <c r="U143" s="184"/>
      <c r="V143" s="174"/>
    </row>
    <row r="144" spans="1:22" x14ac:dyDescent="0.25">
      <c r="A144" s="243" t="e" cm="1">
        <f t="array" ref="A144">+_xlfn.IFS(B144='Número de actividades'!$C$3,'Número de actividades'!$B$3,B144='Número de actividades'!$C$4,'Número de actividades'!$B$3,B144='Número de actividades'!$C$5,'Número de actividades'!$B$3,B144='Número de actividades'!$C$6,'Número de actividades'!$B$3,B144='Número de actividades'!$C$7,'Número de actividades'!$B$7,B144='Número de actividades'!$C$8,'Número de actividades'!$B$7,B144='Número de actividades'!$C$9,'Número de actividades'!$B$9,B144='Número de actividades'!$C$10,'Número de actividades'!$B$9,B144='Número de actividades'!$C$11,'Número de actividades'!$B$9,B144='Número de actividades'!$B$12,'Número de actividades'!$B$12)</f>
        <v>#N/A</v>
      </c>
      <c r="B144" s="244"/>
      <c r="C144" s="160"/>
      <c r="D144" s="160"/>
      <c r="E144" s="160"/>
      <c r="F144" s="160"/>
      <c r="G144" s="160"/>
      <c r="H144" s="160"/>
      <c r="I144" s="160"/>
      <c r="J144" s="165"/>
      <c r="K144" s="149"/>
      <c r="L144" s="155">
        <v>0</v>
      </c>
      <c r="M144" s="149"/>
      <c r="N144" s="147">
        <v>0</v>
      </c>
      <c r="O144" s="153"/>
      <c r="P144" s="155">
        <v>0</v>
      </c>
      <c r="Q144" s="264"/>
      <c r="R144" s="177"/>
      <c r="S144" s="265"/>
      <c r="T144" s="183" t="e">
        <f t="shared" si="5"/>
        <v>#DIV/0!</v>
      </c>
      <c r="U144" s="184"/>
      <c r="V144" s="174"/>
    </row>
    <row r="145" spans="1:22" x14ac:dyDescent="0.25">
      <c r="A145" s="243" t="e" cm="1">
        <f t="array" ref="A145">+_xlfn.IFS(B145='Número de actividades'!$C$3,'Número de actividades'!$B$3,B145='Número de actividades'!$C$4,'Número de actividades'!$B$3,B145='Número de actividades'!$C$5,'Número de actividades'!$B$3,B145='Número de actividades'!$C$6,'Número de actividades'!$B$3,B145='Número de actividades'!$C$7,'Número de actividades'!$B$7,B145='Número de actividades'!$C$8,'Número de actividades'!$B$7,B145='Número de actividades'!$C$9,'Número de actividades'!$B$9,B145='Número de actividades'!$C$10,'Número de actividades'!$B$9,B145='Número de actividades'!$C$11,'Número de actividades'!$B$9,B145='Número de actividades'!$B$12,'Número de actividades'!$B$12)</f>
        <v>#N/A</v>
      </c>
      <c r="B145" s="244"/>
      <c r="C145" s="160"/>
      <c r="D145" s="160"/>
      <c r="E145" s="160"/>
      <c r="F145" s="160"/>
      <c r="G145" s="160"/>
      <c r="H145" s="160"/>
      <c r="I145" s="160"/>
      <c r="J145" s="165"/>
      <c r="K145" s="149"/>
      <c r="L145" s="155">
        <v>0</v>
      </c>
      <c r="M145" s="149"/>
      <c r="N145" s="147">
        <v>0</v>
      </c>
      <c r="O145" s="153"/>
      <c r="P145" s="155">
        <v>0</v>
      </c>
      <c r="Q145" s="264"/>
      <c r="R145" s="177"/>
      <c r="S145" s="265"/>
      <c r="T145" s="183" t="e">
        <f t="shared" si="5"/>
        <v>#DIV/0!</v>
      </c>
      <c r="U145" s="184"/>
      <c r="V145" s="174"/>
    </row>
    <row r="146" spans="1:22" x14ac:dyDescent="0.25">
      <c r="A146" s="243" t="e" cm="1">
        <f t="array" ref="A146">+_xlfn.IFS(B146='Número de actividades'!$C$3,'Número de actividades'!$B$3,B146='Número de actividades'!$C$4,'Número de actividades'!$B$3,B146='Número de actividades'!$C$5,'Número de actividades'!$B$3,B146='Número de actividades'!$C$6,'Número de actividades'!$B$3,B146='Número de actividades'!$C$7,'Número de actividades'!$B$7,B146='Número de actividades'!$C$8,'Número de actividades'!$B$7,B146='Número de actividades'!$C$9,'Número de actividades'!$B$9,B146='Número de actividades'!$C$10,'Número de actividades'!$B$9,B146='Número de actividades'!$C$11,'Número de actividades'!$B$9,B146='Número de actividades'!$B$12,'Número de actividades'!$B$12)</f>
        <v>#N/A</v>
      </c>
      <c r="B146" s="244"/>
      <c r="C146" s="160"/>
      <c r="D146" s="160"/>
      <c r="E146" s="160"/>
      <c r="F146" s="160"/>
      <c r="G146" s="160"/>
      <c r="H146" s="160"/>
      <c r="I146" s="160"/>
      <c r="J146" s="165"/>
      <c r="K146" s="149"/>
      <c r="L146" s="155">
        <v>0</v>
      </c>
      <c r="M146" s="149"/>
      <c r="N146" s="147">
        <v>0</v>
      </c>
      <c r="O146" s="153"/>
      <c r="P146" s="155">
        <v>0</v>
      </c>
      <c r="Q146" s="264"/>
      <c r="R146" s="177"/>
      <c r="S146" s="265"/>
      <c r="T146" s="183" t="e">
        <f t="shared" si="5"/>
        <v>#DIV/0!</v>
      </c>
      <c r="U146" s="184"/>
      <c r="V146" s="174"/>
    </row>
    <row r="147" spans="1:22" x14ac:dyDescent="0.25">
      <c r="A147" s="243" t="e" cm="1">
        <f t="array" ref="A147">+_xlfn.IFS(B147='Número de actividades'!$C$3,'Número de actividades'!$B$3,B147='Número de actividades'!$C$4,'Número de actividades'!$B$3,B147='Número de actividades'!$C$5,'Número de actividades'!$B$3,B147='Número de actividades'!$C$6,'Número de actividades'!$B$3,B147='Número de actividades'!$C$7,'Número de actividades'!$B$7,B147='Número de actividades'!$C$8,'Número de actividades'!$B$7,B147='Número de actividades'!$C$9,'Número de actividades'!$B$9,B147='Número de actividades'!$C$10,'Número de actividades'!$B$9,B147='Número de actividades'!$C$11,'Número de actividades'!$B$9,B147='Número de actividades'!$B$12,'Número de actividades'!$B$12)</f>
        <v>#N/A</v>
      </c>
      <c r="B147" s="244"/>
      <c r="C147" s="160"/>
      <c r="D147" s="160"/>
      <c r="E147" s="160"/>
      <c r="F147" s="160"/>
      <c r="G147" s="160"/>
      <c r="H147" s="160"/>
      <c r="I147" s="160"/>
      <c r="J147" s="165"/>
      <c r="K147" s="149"/>
      <c r="L147" s="155">
        <v>0</v>
      </c>
      <c r="M147" s="149"/>
      <c r="N147" s="147">
        <v>0</v>
      </c>
      <c r="O147" s="153"/>
      <c r="P147" s="155">
        <v>0</v>
      </c>
      <c r="Q147" s="264"/>
      <c r="R147" s="177"/>
      <c r="S147" s="265"/>
      <c r="T147" s="183" t="e">
        <f t="shared" ref="T147:T210" si="6">((K147+M147+O147)/(L147+N147+P147))</f>
        <v>#DIV/0!</v>
      </c>
      <c r="U147" s="184"/>
      <c r="V147" s="174"/>
    </row>
    <row r="148" spans="1:22" x14ac:dyDescent="0.25">
      <c r="A148" s="243" t="e" cm="1">
        <f t="array" ref="A148">+_xlfn.IFS(B148='Número de actividades'!$C$3,'Número de actividades'!$B$3,B148='Número de actividades'!$C$4,'Número de actividades'!$B$3,B148='Número de actividades'!$C$5,'Número de actividades'!$B$3,B148='Número de actividades'!$C$6,'Número de actividades'!$B$3,B148='Número de actividades'!$C$7,'Número de actividades'!$B$7,B148='Número de actividades'!$C$8,'Número de actividades'!$B$7,B148='Número de actividades'!$C$9,'Número de actividades'!$B$9,B148='Número de actividades'!$C$10,'Número de actividades'!$B$9,B148='Número de actividades'!$C$11,'Número de actividades'!$B$9,B148='Número de actividades'!$B$12,'Número de actividades'!$B$12)</f>
        <v>#N/A</v>
      </c>
      <c r="B148" s="244"/>
      <c r="C148" s="160"/>
      <c r="D148" s="160"/>
      <c r="E148" s="160"/>
      <c r="F148" s="160"/>
      <c r="G148" s="160"/>
      <c r="H148" s="160"/>
      <c r="I148" s="160"/>
      <c r="J148" s="165"/>
      <c r="K148" s="149"/>
      <c r="L148" s="155">
        <v>0</v>
      </c>
      <c r="M148" s="149"/>
      <c r="N148" s="147">
        <v>0</v>
      </c>
      <c r="O148" s="153"/>
      <c r="P148" s="155">
        <v>0</v>
      </c>
      <c r="Q148" s="264"/>
      <c r="R148" s="177"/>
      <c r="S148" s="265"/>
      <c r="T148" s="183" t="e">
        <f t="shared" si="6"/>
        <v>#DIV/0!</v>
      </c>
      <c r="U148" s="184"/>
      <c r="V148" s="174"/>
    </row>
    <row r="149" spans="1:22" x14ac:dyDescent="0.25">
      <c r="A149" s="243" t="e" cm="1">
        <f t="array" ref="A149">+_xlfn.IFS(B149='Número de actividades'!$C$3,'Número de actividades'!$B$3,B149='Número de actividades'!$C$4,'Número de actividades'!$B$3,B149='Número de actividades'!$C$5,'Número de actividades'!$B$3,B149='Número de actividades'!$C$6,'Número de actividades'!$B$3,B149='Número de actividades'!$C$7,'Número de actividades'!$B$7,B149='Número de actividades'!$C$8,'Número de actividades'!$B$7,B149='Número de actividades'!$C$9,'Número de actividades'!$B$9,B149='Número de actividades'!$C$10,'Número de actividades'!$B$9,B149='Número de actividades'!$C$11,'Número de actividades'!$B$9,B149='Número de actividades'!$B$12,'Número de actividades'!$B$12)</f>
        <v>#N/A</v>
      </c>
      <c r="B149" s="244"/>
      <c r="C149" s="160"/>
      <c r="D149" s="160"/>
      <c r="E149" s="160"/>
      <c r="F149" s="160"/>
      <c r="G149" s="160"/>
      <c r="H149" s="160"/>
      <c r="I149" s="160"/>
      <c r="J149" s="165"/>
      <c r="K149" s="149"/>
      <c r="L149" s="155">
        <v>0</v>
      </c>
      <c r="M149" s="149"/>
      <c r="N149" s="147">
        <v>0</v>
      </c>
      <c r="O149" s="153"/>
      <c r="P149" s="155">
        <v>0</v>
      </c>
      <c r="Q149" s="264"/>
      <c r="R149" s="177"/>
      <c r="S149" s="265"/>
      <c r="T149" s="183" t="e">
        <f t="shared" si="6"/>
        <v>#DIV/0!</v>
      </c>
      <c r="U149" s="184"/>
      <c r="V149" s="174"/>
    </row>
    <row r="150" spans="1:22" x14ac:dyDescent="0.25">
      <c r="A150" s="243" t="e" cm="1">
        <f t="array" ref="A150">+_xlfn.IFS(B150='Número de actividades'!$C$3,'Número de actividades'!$B$3,B150='Número de actividades'!$C$4,'Número de actividades'!$B$3,B150='Número de actividades'!$C$5,'Número de actividades'!$B$3,B150='Número de actividades'!$C$6,'Número de actividades'!$B$3,B150='Número de actividades'!$C$7,'Número de actividades'!$B$7,B150='Número de actividades'!$C$8,'Número de actividades'!$B$7,B150='Número de actividades'!$C$9,'Número de actividades'!$B$9,B150='Número de actividades'!$C$10,'Número de actividades'!$B$9,B150='Número de actividades'!$C$11,'Número de actividades'!$B$9,B150='Número de actividades'!$B$12,'Número de actividades'!$B$12)</f>
        <v>#N/A</v>
      </c>
      <c r="B150" s="244"/>
      <c r="C150" s="160"/>
      <c r="D150" s="160"/>
      <c r="E150" s="160"/>
      <c r="F150" s="160"/>
      <c r="G150" s="160"/>
      <c r="H150" s="160"/>
      <c r="I150" s="160"/>
      <c r="J150" s="165"/>
      <c r="K150" s="149"/>
      <c r="L150" s="155">
        <v>0</v>
      </c>
      <c r="M150" s="149"/>
      <c r="N150" s="147">
        <v>0</v>
      </c>
      <c r="O150" s="153"/>
      <c r="P150" s="155">
        <v>0</v>
      </c>
      <c r="Q150" s="264"/>
      <c r="R150" s="177"/>
      <c r="S150" s="265"/>
      <c r="T150" s="183" t="e">
        <f t="shared" si="6"/>
        <v>#DIV/0!</v>
      </c>
      <c r="U150" s="184"/>
      <c r="V150" s="174"/>
    </row>
    <row r="151" spans="1:22" x14ac:dyDescent="0.25">
      <c r="A151" s="243" t="e" cm="1">
        <f t="array" ref="A151">+_xlfn.IFS(B151='Número de actividades'!$C$3,'Número de actividades'!$B$3,B151='Número de actividades'!$C$4,'Número de actividades'!$B$3,B151='Número de actividades'!$C$5,'Número de actividades'!$B$3,B151='Número de actividades'!$C$6,'Número de actividades'!$B$3,B151='Número de actividades'!$C$7,'Número de actividades'!$B$7,B151='Número de actividades'!$C$8,'Número de actividades'!$B$7,B151='Número de actividades'!$C$9,'Número de actividades'!$B$9,B151='Número de actividades'!$C$10,'Número de actividades'!$B$9,B151='Número de actividades'!$C$11,'Número de actividades'!$B$9,B151='Número de actividades'!$B$12,'Número de actividades'!$B$12)</f>
        <v>#N/A</v>
      </c>
      <c r="B151" s="244"/>
      <c r="C151" s="160"/>
      <c r="D151" s="160"/>
      <c r="E151" s="160"/>
      <c r="F151" s="160"/>
      <c r="G151" s="160"/>
      <c r="H151" s="160"/>
      <c r="I151" s="160"/>
      <c r="J151" s="165"/>
      <c r="K151" s="149"/>
      <c r="L151" s="155">
        <v>0</v>
      </c>
      <c r="M151" s="149"/>
      <c r="N151" s="147">
        <v>0</v>
      </c>
      <c r="O151" s="153"/>
      <c r="P151" s="155">
        <v>0</v>
      </c>
      <c r="Q151" s="264"/>
      <c r="R151" s="177"/>
      <c r="S151" s="265"/>
      <c r="T151" s="183" t="e">
        <f t="shared" si="6"/>
        <v>#DIV/0!</v>
      </c>
      <c r="U151" s="184"/>
      <c r="V151" s="174"/>
    </row>
    <row r="152" spans="1:22" ht="16.5" customHeight="1" x14ac:dyDescent="0.25">
      <c r="A152" s="243" t="e" cm="1">
        <f t="array" ref="A152">+_xlfn.IFS(B152='Número de actividades'!$C$3,'Número de actividades'!$B$3,B152='Número de actividades'!$C$4,'Número de actividades'!$B$3,B152='Número de actividades'!$C$5,'Número de actividades'!$B$3,B152='Número de actividades'!$C$6,'Número de actividades'!$B$3,B152='Número de actividades'!$C$7,'Número de actividades'!$B$7,B152='Número de actividades'!$C$8,'Número de actividades'!$B$7,B152='Número de actividades'!$C$9,'Número de actividades'!$B$9,B152='Número de actividades'!$C$10,'Número de actividades'!$B$9,B152='Número de actividades'!$C$11,'Número de actividades'!$B$9,B152='Número de actividades'!$B$12,'Número de actividades'!$B$12)</f>
        <v>#N/A</v>
      </c>
      <c r="B152" s="244"/>
      <c r="C152" s="160"/>
      <c r="D152" s="160"/>
      <c r="E152" s="160"/>
      <c r="F152" s="160"/>
      <c r="G152" s="160"/>
      <c r="H152" s="160"/>
      <c r="I152" s="160"/>
      <c r="J152" s="165"/>
      <c r="K152" s="149"/>
      <c r="L152" s="155">
        <v>0</v>
      </c>
      <c r="M152" s="149"/>
      <c r="N152" s="147">
        <v>0</v>
      </c>
      <c r="O152" s="153"/>
      <c r="P152" s="155">
        <v>0</v>
      </c>
      <c r="Q152" s="264"/>
      <c r="R152" s="177"/>
      <c r="S152" s="265"/>
      <c r="T152" s="183" t="e">
        <f t="shared" si="6"/>
        <v>#DIV/0!</v>
      </c>
      <c r="U152" s="184"/>
      <c r="V152" s="174"/>
    </row>
    <row r="153" spans="1:22" ht="16.5" customHeight="1" x14ac:dyDescent="0.25">
      <c r="A153" s="243" t="e" cm="1">
        <f t="array" ref="A153">+_xlfn.IFS(B153='Número de actividades'!$C$3,'Número de actividades'!$B$3,B153='Número de actividades'!$C$4,'Número de actividades'!$B$3,B153='Número de actividades'!$C$5,'Número de actividades'!$B$3,B153='Número de actividades'!$C$6,'Número de actividades'!$B$3,B153='Número de actividades'!$C$7,'Número de actividades'!$B$7,B153='Número de actividades'!$C$8,'Número de actividades'!$B$7,B153='Número de actividades'!$C$9,'Número de actividades'!$B$9,B153='Número de actividades'!$C$10,'Número de actividades'!$B$9,B153='Número de actividades'!$C$11,'Número de actividades'!$B$9,B153='Número de actividades'!$B$12,'Número de actividades'!$B$12)</f>
        <v>#N/A</v>
      </c>
      <c r="B153" s="244"/>
      <c r="C153" s="160"/>
      <c r="D153" s="160"/>
      <c r="E153" s="160"/>
      <c r="F153" s="160"/>
      <c r="G153" s="160"/>
      <c r="H153" s="160"/>
      <c r="I153" s="160"/>
      <c r="J153" s="165"/>
      <c r="K153" s="149"/>
      <c r="L153" s="155">
        <v>0</v>
      </c>
      <c r="M153" s="149"/>
      <c r="N153" s="147">
        <v>0</v>
      </c>
      <c r="O153" s="153"/>
      <c r="P153" s="155">
        <v>0</v>
      </c>
      <c r="Q153" s="264"/>
      <c r="R153" s="177"/>
      <c r="S153" s="265"/>
      <c r="T153" s="183" t="e">
        <f t="shared" si="6"/>
        <v>#DIV/0!</v>
      </c>
      <c r="U153" s="184"/>
      <c r="V153" s="174"/>
    </row>
    <row r="154" spans="1:22" ht="16.5" customHeight="1" x14ac:dyDescent="0.25">
      <c r="A154" s="243" t="e" cm="1">
        <f t="array" ref="A154">+_xlfn.IFS(B154='Número de actividades'!$C$3,'Número de actividades'!$B$3,B154='Número de actividades'!$C$4,'Número de actividades'!$B$3,B154='Número de actividades'!$C$5,'Número de actividades'!$B$3,B154='Número de actividades'!$C$6,'Número de actividades'!$B$3,B154='Número de actividades'!$C$7,'Número de actividades'!$B$7,B154='Número de actividades'!$C$8,'Número de actividades'!$B$7,B154='Número de actividades'!$C$9,'Número de actividades'!$B$9,B154='Número de actividades'!$C$10,'Número de actividades'!$B$9,B154='Número de actividades'!$C$11,'Número de actividades'!$B$9,B154='Número de actividades'!$B$12,'Número de actividades'!$B$12)</f>
        <v>#N/A</v>
      </c>
      <c r="B154" s="244"/>
      <c r="C154" s="160"/>
      <c r="D154" s="160"/>
      <c r="E154" s="160"/>
      <c r="F154" s="160"/>
      <c r="G154" s="160"/>
      <c r="H154" s="160"/>
      <c r="I154" s="160"/>
      <c r="J154" s="165"/>
      <c r="K154" s="149"/>
      <c r="L154" s="155">
        <v>0</v>
      </c>
      <c r="M154" s="149"/>
      <c r="N154" s="147">
        <v>0</v>
      </c>
      <c r="O154" s="153"/>
      <c r="P154" s="155">
        <v>0</v>
      </c>
      <c r="Q154" s="264"/>
      <c r="R154" s="177"/>
      <c r="S154" s="265"/>
      <c r="T154" s="183" t="e">
        <f t="shared" si="6"/>
        <v>#DIV/0!</v>
      </c>
      <c r="U154" s="184"/>
      <c r="V154" s="174"/>
    </row>
    <row r="155" spans="1:22" ht="16.5" customHeight="1" x14ac:dyDescent="0.25">
      <c r="A155" s="243" t="e" cm="1">
        <f t="array" ref="A155">+_xlfn.IFS(B155='Número de actividades'!$C$3,'Número de actividades'!$B$3,B155='Número de actividades'!$C$4,'Número de actividades'!$B$3,B155='Número de actividades'!$C$5,'Número de actividades'!$B$3,B155='Número de actividades'!$C$6,'Número de actividades'!$B$3,B155='Número de actividades'!$C$7,'Número de actividades'!$B$7,B155='Número de actividades'!$C$8,'Número de actividades'!$B$7,B155='Número de actividades'!$C$9,'Número de actividades'!$B$9,B155='Número de actividades'!$C$10,'Número de actividades'!$B$9,B155='Número de actividades'!$C$11,'Número de actividades'!$B$9,B155='Número de actividades'!$B$12,'Número de actividades'!$B$12)</f>
        <v>#N/A</v>
      </c>
      <c r="B155" s="244"/>
      <c r="C155" s="160"/>
      <c r="D155" s="160"/>
      <c r="E155" s="160"/>
      <c r="F155" s="160"/>
      <c r="G155" s="160"/>
      <c r="H155" s="160"/>
      <c r="I155" s="160"/>
      <c r="J155" s="165"/>
      <c r="K155" s="149"/>
      <c r="L155" s="155">
        <v>0</v>
      </c>
      <c r="M155" s="149"/>
      <c r="N155" s="147">
        <v>0</v>
      </c>
      <c r="O155" s="153"/>
      <c r="P155" s="155">
        <v>0</v>
      </c>
      <c r="Q155" s="264"/>
      <c r="R155" s="177"/>
      <c r="S155" s="265"/>
      <c r="T155" s="183" t="e">
        <f t="shared" si="6"/>
        <v>#DIV/0!</v>
      </c>
      <c r="U155" s="184"/>
      <c r="V155" s="174"/>
    </row>
    <row r="156" spans="1:22" x14ac:dyDescent="0.25">
      <c r="A156" s="243" t="e" cm="1">
        <f t="array" ref="A156">+_xlfn.IFS(B156='Número de actividades'!$C$3,'Número de actividades'!$B$3,B156='Número de actividades'!$C$4,'Número de actividades'!$B$3,B156='Número de actividades'!$C$5,'Número de actividades'!$B$3,B156='Número de actividades'!$C$6,'Número de actividades'!$B$3,B156='Número de actividades'!$C$7,'Número de actividades'!$B$7,B156='Número de actividades'!$C$8,'Número de actividades'!$B$7,B156='Número de actividades'!$C$9,'Número de actividades'!$B$9,B156='Número de actividades'!$C$10,'Número de actividades'!$B$9,B156='Número de actividades'!$C$11,'Número de actividades'!$B$9,B156='Número de actividades'!$B$12,'Número de actividades'!$B$12)</f>
        <v>#N/A</v>
      </c>
      <c r="B156" s="244"/>
      <c r="C156" s="160"/>
      <c r="D156" s="160"/>
      <c r="E156" s="160"/>
      <c r="F156" s="160"/>
      <c r="G156" s="160"/>
      <c r="H156" s="160"/>
      <c r="I156" s="160"/>
      <c r="J156" s="165"/>
      <c r="K156" s="149"/>
      <c r="L156" s="155">
        <v>0</v>
      </c>
      <c r="M156" s="149"/>
      <c r="N156" s="147">
        <v>0</v>
      </c>
      <c r="O156" s="153"/>
      <c r="P156" s="155">
        <v>0</v>
      </c>
      <c r="Q156" s="264"/>
      <c r="R156" s="177"/>
      <c r="S156" s="265"/>
      <c r="T156" s="183" t="e">
        <f t="shared" si="6"/>
        <v>#DIV/0!</v>
      </c>
      <c r="U156" s="184"/>
      <c r="V156" s="174"/>
    </row>
    <row r="157" spans="1:22" x14ac:dyDescent="0.25">
      <c r="A157" s="243" t="e" cm="1">
        <f t="array" ref="A157">+_xlfn.IFS(B157='Número de actividades'!$C$3,'Número de actividades'!$B$3,B157='Número de actividades'!$C$4,'Número de actividades'!$B$3,B157='Número de actividades'!$C$5,'Número de actividades'!$B$3,B157='Número de actividades'!$C$6,'Número de actividades'!$B$3,B157='Número de actividades'!$C$7,'Número de actividades'!$B$7,B157='Número de actividades'!$C$8,'Número de actividades'!$B$7,B157='Número de actividades'!$C$9,'Número de actividades'!$B$9,B157='Número de actividades'!$C$10,'Número de actividades'!$B$9,B157='Número de actividades'!$C$11,'Número de actividades'!$B$9,B157='Número de actividades'!$B$12,'Número de actividades'!$B$12)</f>
        <v>#N/A</v>
      </c>
      <c r="B157" s="244"/>
      <c r="C157" s="160"/>
      <c r="D157" s="160"/>
      <c r="E157" s="160"/>
      <c r="F157" s="160"/>
      <c r="G157" s="160"/>
      <c r="H157" s="160"/>
      <c r="I157" s="160"/>
      <c r="J157" s="165"/>
      <c r="K157" s="149"/>
      <c r="L157" s="155">
        <v>0</v>
      </c>
      <c r="M157" s="149"/>
      <c r="N157" s="147">
        <v>0</v>
      </c>
      <c r="O157" s="153"/>
      <c r="P157" s="155">
        <v>0</v>
      </c>
      <c r="Q157" s="264"/>
      <c r="R157" s="177"/>
      <c r="S157" s="265"/>
      <c r="T157" s="183" t="e">
        <f t="shared" si="6"/>
        <v>#DIV/0!</v>
      </c>
      <c r="U157" s="184"/>
      <c r="V157" s="174"/>
    </row>
    <row r="158" spans="1:22" x14ac:dyDescent="0.25">
      <c r="A158" s="243" t="e" cm="1">
        <f t="array" ref="A158">+_xlfn.IFS(B158='Número de actividades'!$C$3,'Número de actividades'!$B$3,B158='Número de actividades'!$C$4,'Número de actividades'!$B$3,B158='Número de actividades'!$C$5,'Número de actividades'!$B$3,B158='Número de actividades'!$C$6,'Número de actividades'!$B$3,B158='Número de actividades'!$C$7,'Número de actividades'!$B$7,B158='Número de actividades'!$C$8,'Número de actividades'!$B$7,B158='Número de actividades'!$C$9,'Número de actividades'!$B$9,B158='Número de actividades'!$C$10,'Número de actividades'!$B$9,B158='Número de actividades'!$C$11,'Número de actividades'!$B$9,B158='Número de actividades'!$B$12,'Número de actividades'!$B$12)</f>
        <v>#N/A</v>
      </c>
      <c r="B158" s="244"/>
      <c r="C158" s="160"/>
      <c r="D158" s="160"/>
      <c r="E158" s="160"/>
      <c r="F158" s="160"/>
      <c r="G158" s="160"/>
      <c r="H158" s="160"/>
      <c r="I158" s="160"/>
      <c r="J158" s="165"/>
      <c r="K158" s="149"/>
      <c r="L158" s="155">
        <v>0</v>
      </c>
      <c r="M158" s="149"/>
      <c r="N158" s="147">
        <v>0</v>
      </c>
      <c r="O158" s="153"/>
      <c r="P158" s="155">
        <v>0</v>
      </c>
      <c r="Q158" s="264"/>
      <c r="R158" s="177"/>
      <c r="S158" s="265"/>
      <c r="T158" s="183" t="e">
        <f t="shared" si="6"/>
        <v>#DIV/0!</v>
      </c>
      <c r="U158" s="184"/>
      <c r="V158" s="174"/>
    </row>
    <row r="159" spans="1:22" x14ac:dyDescent="0.25">
      <c r="A159" s="243" t="e" cm="1">
        <f t="array" ref="A159">+_xlfn.IFS(B159='Número de actividades'!$C$3,'Número de actividades'!$B$3,B159='Número de actividades'!$C$4,'Número de actividades'!$B$3,B159='Número de actividades'!$C$5,'Número de actividades'!$B$3,B159='Número de actividades'!$C$6,'Número de actividades'!$B$3,B159='Número de actividades'!$C$7,'Número de actividades'!$B$7,B159='Número de actividades'!$C$8,'Número de actividades'!$B$7,B159='Número de actividades'!$C$9,'Número de actividades'!$B$9,B159='Número de actividades'!$C$10,'Número de actividades'!$B$9,B159='Número de actividades'!$C$11,'Número de actividades'!$B$9,B159='Número de actividades'!$B$12,'Número de actividades'!$B$12)</f>
        <v>#N/A</v>
      </c>
      <c r="B159" s="244"/>
      <c r="C159" s="160"/>
      <c r="D159" s="160"/>
      <c r="E159" s="160"/>
      <c r="F159" s="160"/>
      <c r="G159" s="160"/>
      <c r="H159" s="160"/>
      <c r="I159" s="160"/>
      <c r="J159" s="165"/>
      <c r="K159" s="149"/>
      <c r="L159" s="155">
        <v>0</v>
      </c>
      <c r="M159" s="149"/>
      <c r="N159" s="147">
        <v>0</v>
      </c>
      <c r="O159" s="153"/>
      <c r="P159" s="155">
        <v>0</v>
      </c>
      <c r="Q159" s="264"/>
      <c r="R159" s="177"/>
      <c r="S159" s="265"/>
      <c r="T159" s="183" t="e">
        <f t="shared" si="6"/>
        <v>#DIV/0!</v>
      </c>
      <c r="U159" s="184"/>
      <c r="V159" s="174"/>
    </row>
    <row r="160" spans="1:22" x14ac:dyDescent="0.25">
      <c r="A160" s="243" t="e" cm="1">
        <f t="array" ref="A160">+_xlfn.IFS(B160='Número de actividades'!$C$3,'Número de actividades'!$B$3,B160='Número de actividades'!$C$4,'Número de actividades'!$B$3,B160='Número de actividades'!$C$5,'Número de actividades'!$B$3,B160='Número de actividades'!$C$6,'Número de actividades'!$B$3,B160='Número de actividades'!$C$7,'Número de actividades'!$B$7,B160='Número de actividades'!$C$8,'Número de actividades'!$B$7,B160='Número de actividades'!$C$9,'Número de actividades'!$B$9,B160='Número de actividades'!$C$10,'Número de actividades'!$B$9,B160='Número de actividades'!$C$11,'Número de actividades'!$B$9,B160='Número de actividades'!$B$12,'Número de actividades'!$B$12)</f>
        <v>#N/A</v>
      </c>
      <c r="B160" s="244"/>
      <c r="C160" s="160"/>
      <c r="D160" s="160"/>
      <c r="E160" s="160"/>
      <c r="F160" s="160"/>
      <c r="G160" s="160"/>
      <c r="H160" s="160"/>
      <c r="I160" s="160"/>
      <c r="J160" s="165"/>
      <c r="K160" s="149"/>
      <c r="L160" s="155">
        <v>0</v>
      </c>
      <c r="M160" s="149"/>
      <c r="N160" s="147">
        <v>0</v>
      </c>
      <c r="O160" s="153"/>
      <c r="P160" s="155">
        <v>0</v>
      </c>
      <c r="Q160" s="264"/>
      <c r="R160" s="177"/>
      <c r="S160" s="265"/>
      <c r="T160" s="183" t="e">
        <f t="shared" si="6"/>
        <v>#DIV/0!</v>
      </c>
      <c r="U160" s="184"/>
      <c r="V160" s="174"/>
    </row>
    <row r="161" spans="1:22" x14ac:dyDescent="0.25">
      <c r="A161" s="243" t="e" cm="1">
        <f t="array" ref="A161">+_xlfn.IFS(B161='Número de actividades'!$C$3,'Número de actividades'!$B$3,B161='Número de actividades'!$C$4,'Número de actividades'!$B$3,B161='Número de actividades'!$C$5,'Número de actividades'!$B$3,B161='Número de actividades'!$C$6,'Número de actividades'!$B$3,B161='Número de actividades'!$C$7,'Número de actividades'!$B$7,B161='Número de actividades'!$C$8,'Número de actividades'!$B$7,B161='Número de actividades'!$C$9,'Número de actividades'!$B$9,B161='Número de actividades'!$C$10,'Número de actividades'!$B$9,B161='Número de actividades'!$C$11,'Número de actividades'!$B$9,B161='Número de actividades'!$B$12,'Número de actividades'!$B$12)</f>
        <v>#N/A</v>
      </c>
      <c r="B161" s="244"/>
      <c r="C161" s="160"/>
      <c r="D161" s="160"/>
      <c r="E161" s="160"/>
      <c r="F161" s="160"/>
      <c r="G161" s="160"/>
      <c r="H161" s="160"/>
      <c r="I161" s="160"/>
      <c r="J161" s="165"/>
      <c r="K161" s="149"/>
      <c r="L161" s="155">
        <v>0</v>
      </c>
      <c r="M161" s="149"/>
      <c r="N161" s="147">
        <v>0</v>
      </c>
      <c r="O161" s="153"/>
      <c r="P161" s="155">
        <v>0</v>
      </c>
      <c r="Q161" s="264"/>
      <c r="R161" s="177"/>
      <c r="S161" s="265"/>
      <c r="T161" s="183" t="e">
        <f t="shared" si="6"/>
        <v>#DIV/0!</v>
      </c>
      <c r="U161" s="184"/>
      <c r="V161" s="174"/>
    </row>
    <row r="162" spans="1:22" x14ac:dyDescent="0.25">
      <c r="A162" s="243" t="e" cm="1">
        <f t="array" ref="A162">+_xlfn.IFS(B162='Número de actividades'!$C$3,'Número de actividades'!$B$3,B162='Número de actividades'!$C$4,'Número de actividades'!$B$3,B162='Número de actividades'!$C$5,'Número de actividades'!$B$3,B162='Número de actividades'!$C$6,'Número de actividades'!$B$3,B162='Número de actividades'!$C$7,'Número de actividades'!$B$7,B162='Número de actividades'!$C$8,'Número de actividades'!$B$7,B162='Número de actividades'!$C$9,'Número de actividades'!$B$9,B162='Número de actividades'!$C$10,'Número de actividades'!$B$9,B162='Número de actividades'!$C$11,'Número de actividades'!$B$9,B162='Número de actividades'!$B$12,'Número de actividades'!$B$12)</f>
        <v>#N/A</v>
      </c>
      <c r="B162" s="244"/>
      <c r="C162" s="160"/>
      <c r="D162" s="160"/>
      <c r="E162" s="160"/>
      <c r="F162" s="160"/>
      <c r="G162" s="160"/>
      <c r="H162" s="160"/>
      <c r="I162" s="160"/>
      <c r="J162" s="165"/>
      <c r="K162" s="149"/>
      <c r="L162" s="155">
        <v>0</v>
      </c>
      <c r="M162" s="149"/>
      <c r="N162" s="147">
        <v>0</v>
      </c>
      <c r="O162" s="153"/>
      <c r="P162" s="155">
        <v>0</v>
      </c>
      <c r="Q162" s="264"/>
      <c r="R162" s="177"/>
      <c r="S162" s="265"/>
      <c r="T162" s="183" t="e">
        <f t="shared" si="6"/>
        <v>#DIV/0!</v>
      </c>
      <c r="U162" s="184"/>
      <c r="V162" s="174"/>
    </row>
    <row r="163" spans="1:22" x14ac:dyDescent="0.25">
      <c r="A163" s="243" t="e" cm="1">
        <f t="array" ref="A163">+_xlfn.IFS(B163='Número de actividades'!$C$3,'Número de actividades'!$B$3,B163='Número de actividades'!$C$4,'Número de actividades'!$B$3,B163='Número de actividades'!$C$5,'Número de actividades'!$B$3,B163='Número de actividades'!$C$6,'Número de actividades'!$B$3,B163='Número de actividades'!$C$7,'Número de actividades'!$B$7,B163='Número de actividades'!$C$8,'Número de actividades'!$B$7,B163='Número de actividades'!$C$9,'Número de actividades'!$B$9,B163='Número de actividades'!$C$10,'Número de actividades'!$B$9,B163='Número de actividades'!$C$11,'Número de actividades'!$B$9,B163='Número de actividades'!$B$12,'Número de actividades'!$B$12)</f>
        <v>#N/A</v>
      </c>
      <c r="B163" s="244"/>
      <c r="C163" s="160"/>
      <c r="D163" s="160"/>
      <c r="E163" s="160"/>
      <c r="F163" s="160"/>
      <c r="G163" s="160"/>
      <c r="H163" s="160"/>
      <c r="I163" s="160"/>
      <c r="J163" s="165"/>
      <c r="K163" s="149"/>
      <c r="L163" s="155">
        <v>0</v>
      </c>
      <c r="M163" s="149"/>
      <c r="N163" s="147">
        <v>0</v>
      </c>
      <c r="O163" s="153"/>
      <c r="P163" s="155">
        <v>0</v>
      </c>
      <c r="Q163" s="264"/>
      <c r="R163" s="177"/>
      <c r="S163" s="265"/>
      <c r="T163" s="183" t="e">
        <f t="shared" si="6"/>
        <v>#DIV/0!</v>
      </c>
      <c r="U163" s="184"/>
      <c r="V163" s="174"/>
    </row>
    <row r="164" spans="1:22" x14ac:dyDescent="0.25">
      <c r="A164" s="243" t="e" cm="1">
        <f t="array" ref="A164">+_xlfn.IFS(B164='Número de actividades'!$C$3,'Número de actividades'!$B$3,B164='Número de actividades'!$C$4,'Número de actividades'!$B$3,B164='Número de actividades'!$C$5,'Número de actividades'!$B$3,B164='Número de actividades'!$C$6,'Número de actividades'!$B$3,B164='Número de actividades'!$C$7,'Número de actividades'!$B$7,B164='Número de actividades'!$C$8,'Número de actividades'!$B$7,B164='Número de actividades'!$C$9,'Número de actividades'!$B$9,B164='Número de actividades'!$C$10,'Número de actividades'!$B$9,B164='Número de actividades'!$C$11,'Número de actividades'!$B$9,B164='Número de actividades'!$B$12,'Número de actividades'!$B$12)</f>
        <v>#N/A</v>
      </c>
      <c r="B164" s="244"/>
      <c r="C164" s="160"/>
      <c r="D164" s="160"/>
      <c r="E164" s="160"/>
      <c r="F164" s="160"/>
      <c r="G164" s="160"/>
      <c r="H164" s="160"/>
      <c r="I164" s="160"/>
      <c r="J164" s="165"/>
      <c r="K164" s="149"/>
      <c r="L164" s="155">
        <v>0</v>
      </c>
      <c r="M164" s="149"/>
      <c r="N164" s="147">
        <v>0</v>
      </c>
      <c r="O164" s="153"/>
      <c r="P164" s="155">
        <v>0</v>
      </c>
      <c r="Q164" s="264"/>
      <c r="R164" s="177"/>
      <c r="S164" s="265"/>
      <c r="T164" s="183" t="e">
        <f t="shared" si="6"/>
        <v>#DIV/0!</v>
      </c>
      <c r="U164" s="184"/>
      <c r="V164" s="174"/>
    </row>
    <row r="165" spans="1:22" x14ac:dyDescent="0.25">
      <c r="A165" s="243" t="e" cm="1">
        <f t="array" ref="A165">+_xlfn.IFS(B165='Número de actividades'!$C$3,'Número de actividades'!$B$3,B165='Número de actividades'!$C$4,'Número de actividades'!$B$3,B165='Número de actividades'!$C$5,'Número de actividades'!$B$3,B165='Número de actividades'!$C$6,'Número de actividades'!$B$3,B165='Número de actividades'!$C$7,'Número de actividades'!$B$7,B165='Número de actividades'!$C$8,'Número de actividades'!$B$7,B165='Número de actividades'!$C$9,'Número de actividades'!$B$9,B165='Número de actividades'!$C$10,'Número de actividades'!$B$9,B165='Número de actividades'!$C$11,'Número de actividades'!$B$9,B165='Número de actividades'!$B$12,'Número de actividades'!$B$12)</f>
        <v>#N/A</v>
      </c>
      <c r="B165" s="244"/>
      <c r="C165" s="160"/>
      <c r="D165" s="160"/>
      <c r="E165" s="160"/>
      <c r="F165" s="160"/>
      <c r="G165" s="160"/>
      <c r="H165" s="160"/>
      <c r="I165" s="160"/>
      <c r="J165" s="165"/>
      <c r="K165" s="149"/>
      <c r="L165" s="155">
        <v>0</v>
      </c>
      <c r="M165" s="149"/>
      <c r="N165" s="147">
        <v>0</v>
      </c>
      <c r="O165" s="153"/>
      <c r="P165" s="155">
        <v>0</v>
      </c>
      <c r="Q165" s="264"/>
      <c r="R165" s="177"/>
      <c r="S165" s="265"/>
      <c r="T165" s="183" t="e">
        <f t="shared" si="6"/>
        <v>#DIV/0!</v>
      </c>
      <c r="U165" s="184"/>
      <c r="V165" s="174"/>
    </row>
    <row r="166" spans="1:22" ht="16.5" customHeight="1" x14ac:dyDescent="0.25">
      <c r="A166" s="243" t="e" cm="1">
        <f t="array" ref="A166">+_xlfn.IFS(B166='Número de actividades'!$C$3,'Número de actividades'!$B$3,B166='Número de actividades'!$C$4,'Número de actividades'!$B$3,B166='Número de actividades'!$C$5,'Número de actividades'!$B$3,B166='Número de actividades'!$C$6,'Número de actividades'!$B$3,B166='Número de actividades'!$C$7,'Número de actividades'!$B$7,B166='Número de actividades'!$C$8,'Número de actividades'!$B$7,B166='Número de actividades'!$C$9,'Número de actividades'!$B$9,B166='Número de actividades'!$C$10,'Número de actividades'!$B$9,B166='Número de actividades'!$C$11,'Número de actividades'!$B$9,B166='Número de actividades'!$B$12,'Número de actividades'!$B$12)</f>
        <v>#N/A</v>
      </c>
      <c r="B166" s="244"/>
      <c r="C166" s="160"/>
      <c r="D166" s="160"/>
      <c r="E166" s="160"/>
      <c r="F166" s="160"/>
      <c r="G166" s="160"/>
      <c r="H166" s="160"/>
      <c r="I166" s="160"/>
      <c r="J166" s="165"/>
      <c r="K166" s="149"/>
      <c r="L166" s="155">
        <v>0</v>
      </c>
      <c r="M166" s="149"/>
      <c r="N166" s="147">
        <v>0</v>
      </c>
      <c r="O166" s="153"/>
      <c r="P166" s="155">
        <v>0</v>
      </c>
      <c r="Q166" s="264"/>
      <c r="R166" s="177"/>
      <c r="S166" s="265"/>
      <c r="T166" s="183" t="e">
        <f t="shared" si="6"/>
        <v>#DIV/0!</v>
      </c>
      <c r="U166" s="184"/>
      <c r="V166" s="174"/>
    </row>
    <row r="167" spans="1:22" ht="16.5" customHeight="1" x14ac:dyDescent="0.25">
      <c r="A167" s="243" t="e" cm="1">
        <f t="array" ref="A167">+_xlfn.IFS(B167='Número de actividades'!$C$3,'Número de actividades'!$B$3,B167='Número de actividades'!$C$4,'Número de actividades'!$B$3,B167='Número de actividades'!$C$5,'Número de actividades'!$B$3,B167='Número de actividades'!$C$6,'Número de actividades'!$B$3,B167='Número de actividades'!$C$7,'Número de actividades'!$B$7,B167='Número de actividades'!$C$8,'Número de actividades'!$B$7,B167='Número de actividades'!$C$9,'Número de actividades'!$B$9,B167='Número de actividades'!$C$10,'Número de actividades'!$B$9,B167='Número de actividades'!$C$11,'Número de actividades'!$B$9,B167='Número de actividades'!$B$12,'Número de actividades'!$B$12)</f>
        <v>#N/A</v>
      </c>
      <c r="B167" s="244"/>
      <c r="C167" s="160"/>
      <c r="D167" s="160"/>
      <c r="E167" s="160"/>
      <c r="F167" s="160"/>
      <c r="G167" s="160"/>
      <c r="H167" s="160"/>
      <c r="I167" s="160"/>
      <c r="J167" s="165"/>
      <c r="K167" s="149"/>
      <c r="L167" s="155">
        <v>0</v>
      </c>
      <c r="M167" s="149"/>
      <c r="N167" s="147">
        <v>0</v>
      </c>
      <c r="O167" s="153"/>
      <c r="P167" s="155">
        <v>0</v>
      </c>
      <c r="Q167" s="264"/>
      <c r="R167" s="177"/>
      <c r="S167" s="265"/>
      <c r="T167" s="183" t="e">
        <f t="shared" si="6"/>
        <v>#DIV/0!</v>
      </c>
      <c r="U167" s="184"/>
      <c r="V167" s="174"/>
    </row>
    <row r="168" spans="1:22" ht="16.5" customHeight="1" x14ac:dyDescent="0.25">
      <c r="A168" s="243" t="e" cm="1">
        <f t="array" ref="A168">+_xlfn.IFS(B168='Número de actividades'!$C$3,'Número de actividades'!$B$3,B168='Número de actividades'!$C$4,'Número de actividades'!$B$3,B168='Número de actividades'!$C$5,'Número de actividades'!$B$3,B168='Número de actividades'!$C$6,'Número de actividades'!$B$3,B168='Número de actividades'!$C$7,'Número de actividades'!$B$7,B168='Número de actividades'!$C$8,'Número de actividades'!$B$7,B168='Número de actividades'!$C$9,'Número de actividades'!$B$9,B168='Número de actividades'!$C$10,'Número de actividades'!$B$9,B168='Número de actividades'!$C$11,'Número de actividades'!$B$9,B168='Número de actividades'!$B$12,'Número de actividades'!$B$12)</f>
        <v>#N/A</v>
      </c>
      <c r="B168" s="244"/>
      <c r="C168" s="160"/>
      <c r="D168" s="160"/>
      <c r="E168" s="160"/>
      <c r="F168" s="160"/>
      <c r="G168" s="160"/>
      <c r="H168" s="160"/>
      <c r="I168" s="160"/>
      <c r="J168" s="165"/>
      <c r="K168" s="149"/>
      <c r="L168" s="155">
        <v>0</v>
      </c>
      <c r="M168" s="149"/>
      <c r="N168" s="147">
        <v>0</v>
      </c>
      <c r="O168" s="153"/>
      <c r="P168" s="155">
        <v>0</v>
      </c>
      <c r="Q168" s="264"/>
      <c r="R168" s="177"/>
      <c r="S168" s="265"/>
      <c r="T168" s="183" t="e">
        <f t="shared" si="6"/>
        <v>#DIV/0!</v>
      </c>
      <c r="U168" s="184"/>
      <c r="V168" s="174"/>
    </row>
    <row r="169" spans="1:22" ht="16.5" customHeight="1" x14ac:dyDescent="0.25">
      <c r="A169" s="243" t="e" cm="1">
        <f t="array" ref="A169">+_xlfn.IFS(B169='Número de actividades'!$C$3,'Número de actividades'!$B$3,B169='Número de actividades'!$C$4,'Número de actividades'!$B$3,B169='Número de actividades'!$C$5,'Número de actividades'!$B$3,B169='Número de actividades'!$C$6,'Número de actividades'!$B$3,B169='Número de actividades'!$C$7,'Número de actividades'!$B$7,B169='Número de actividades'!$C$8,'Número de actividades'!$B$7,B169='Número de actividades'!$C$9,'Número de actividades'!$B$9,B169='Número de actividades'!$C$10,'Número de actividades'!$B$9,B169='Número de actividades'!$C$11,'Número de actividades'!$B$9,B169='Número de actividades'!$B$12,'Número de actividades'!$B$12)</f>
        <v>#N/A</v>
      </c>
      <c r="B169" s="244"/>
      <c r="C169" s="160"/>
      <c r="D169" s="160"/>
      <c r="E169" s="160"/>
      <c r="F169" s="160"/>
      <c r="G169" s="160"/>
      <c r="H169" s="160"/>
      <c r="I169" s="160"/>
      <c r="J169" s="165"/>
      <c r="K169" s="149"/>
      <c r="L169" s="155">
        <v>0</v>
      </c>
      <c r="M169" s="149"/>
      <c r="N169" s="147">
        <v>0</v>
      </c>
      <c r="O169" s="153"/>
      <c r="P169" s="155">
        <v>0</v>
      </c>
      <c r="Q169" s="264"/>
      <c r="R169" s="177"/>
      <c r="S169" s="265"/>
      <c r="T169" s="183" t="e">
        <f t="shared" si="6"/>
        <v>#DIV/0!</v>
      </c>
      <c r="U169" s="184"/>
      <c r="V169" s="174"/>
    </row>
    <row r="170" spans="1:22" ht="16.5" customHeight="1" x14ac:dyDescent="0.25">
      <c r="A170" s="243" t="e" cm="1">
        <f t="array" ref="A170">+_xlfn.IFS(B170='Número de actividades'!$C$3,'Número de actividades'!$B$3,B170='Número de actividades'!$C$4,'Número de actividades'!$B$3,B170='Número de actividades'!$C$5,'Número de actividades'!$B$3,B170='Número de actividades'!$C$6,'Número de actividades'!$B$3,B170='Número de actividades'!$C$7,'Número de actividades'!$B$7,B170='Número de actividades'!$C$8,'Número de actividades'!$B$7,B170='Número de actividades'!$C$9,'Número de actividades'!$B$9,B170='Número de actividades'!$C$10,'Número de actividades'!$B$9,B170='Número de actividades'!$C$11,'Número de actividades'!$B$9,B170='Número de actividades'!$B$12,'Número de actividades'!$B$12)</f>
        <v>#N/A</v>
      </c>
      <c r="B170" s="244"/>
      <c r="C170" s="160"/>
      <c r="D170" s="160"/>
      <c r="E170" s="160"/>
      <c r="F170" s="160"/>
      <c r="G170" s="160"/>
      <c r="H170" s="160"/>
      <c r="I170" s="160"/>
      <c r="J170" s="165"/>
      <c r="K170" s="149"/>
      <c r="L170" s="155">
        <v>0</v>
      </c>
      <c r="M170" s="149"/>
      <c r="N170" s="147">
        <v>0</v>
      </c>
      <c r="O170" s="153"/>
      <c r="P170" s="155">
        <v>0</v>
      </c>
      <c r="Q170" s="264"/>
      <c r="R170" s="177"/>
      <c r="S170" s="265"/>
      <c r="T170" s="183" t="e">
        <f t="shared" si="6"/>
        <v>#DIV/0!</v>
      </c>
      <c r="U170" s="184"/>
      <c r="V170" s="174"/>
    </row>
    <row r="171" spans="1:22" ht="16.5" customHeight="1" x14ac:dyDescent="0.25">
      <c r="A171" s="243" t="e" cm="1">
        <f t="array" ref="A171">+_xlfn.IFS(B171='Número de actividades'!$C$3,'Número de actividades'!$B$3,B171='Número de actividades'!$C$4,'Número de actividades'!$B$3,B171='Número de actividades'!$C$5,'Número de actividades'!$B$3,B171='Número de actividades'!$C$6,'Número de actividades'!$B$3,B171='Número de actividades'!$C$7,'Número de actividades'!$B$7,B171='Número de actividades'!$C$8,'Número de actividades'!$B$7,B171='Número de actividades'!$C$9,'Número de actividades'!$B$9,B171='Número de actividades'!$C$10,'Número de actividades'!$B$9,B171='Número de actividades'!$C$11,'Número de actividades'!$B$9,B171='Número de actividades'!$B$12,'Número de actividades'!$B$12)</f>
        <v>#N/A</v>
      </c>
      <c r="B171" s="244"/>
      <c r="C171" s="160"/>
      <c r="D171" s="160"/>
      <c r="E171" s="160"/>
      <c r="F171" s="160"/>
      <c r="G171" s="160"/>
      <c r="H171" s="160"/>
      <c r="I171" s="160"/>
      <c r="J171" s="165"/>
      <c r="K171" s="149"/>
      <c r="L171" s="155">
        <v>0</v>
      </c>
      <c r="M171" s="149"/>
      <c r="N171" s="147">
        <v>0</v>
      </c>
      <c r="O171" s="153"/>
      <c r="P171" s="155">
        <v>0</v>
      </c>
      <c r="Q171" s="264"/>
      <c r="R171" s="177"/>
      <c r="S171" s="265"/>
      <c r="T171" s="183" t="e">
        <f t="shared" si="6"/>
        <v>#DIV/0!</v>
      </c>
      <c r="U171" s="184"/>
      <c r="V171" s="174"/>
    </row>
    <row r="172" spans="1:22" ht="16.5" customHeight="1" x14ac:dyDescent="0.25">
      <c r="A172" s="243" t="e" cm="1">
        <f t="array" ref="A172">+_xlfn.IFS(B172='Número de actividades'!$C$3,'Número de actividades'!$B$3,B172='Número de actividades'!$C$4,'Número de actividades'!$B$3,B172='Número de actividades'!$C$5,'Número de actividades'!$B$3,B172='Número de actividades'!$C$6,'Número de actividades'!$B$3,B172='Número de actividades'!$C$7,'Número de actividades'!$B$7,B172='Número de actividades'!$C$8,'Número de actividades'!$B$7,B172='Número de actividades'!$C$9,'Número de actividades'!$B$9,B172='Número de actividades'!$C$10,'Número de actividades'!$B$9,B172='Número de actividades'!$C$11,'Número de actividades'!$B$9,B172='Número de actividades'!$B$12,'Número de actividades'!$B$12)</f>
        <v>#N/A</v>
      </c>
      <c r="B172" s="244"/>
      <c r="C172" s="160"/>
      <c r="D172" s="160"/>
      <c r="E172" s="160"/>
      <c r="F172" s="160"/>
      <c r="G172" s="160"/>
      <c r="H172" s="160"/>
      <c r="I172" s="160"/>
      <c r="J172" s="165"/>
      <c r="K172" s="149"/>
      <c r="L172" s="155">
        <v>0</v>
      </c>
      <c r="M172" s="149"/>
      <c r="N172" s="147">
        <v>0</v>
      </c>
      <c r="O172" s="153"/>
      <c r="P172" s="155">
        <v>0</v>
      </c>
      <c r="Q172" s="264"/>
      <c r="R172" s="177"/>
      <c r="S172" s="265"/>
      <c r="T172" s="183" t="e">
        <f t="shared" si="6"/>
        <v>#DIV/0!</v>
      </c>
      <c r="U172" s="184"/>
      <c r="V172" s="174"/>
    </row>
    <row r="173" spans="1:22" ht="16.5" customHeight="1" x14ac:dyDescent="0.25">
      <c r="A173" s="243" t="e" cm="1">
        <f t="array" ref="A173">+_xlfn.IFS(B173='Número de actividades'!$C$3,'Número de actividades'!$B$3,B173='Número de actividades'!$C$4,'Número de actividades'!$B$3,B173='Número de actividades'!$C$5,'Número de actividades'!$B$3,B173='Número de actividades'!$C$6,'Número de actividades'!$B$3,B173='Número de actividades'!$C$7,'Número de actividades'!$B$7,B173='Número de actividades'!$C$8,'Número de actividades'!$B$7,B173='Número de actividades'!$C$9,'Número de actividades'!$B$9,B173='Número de actividades'!$C$10,'Número de actividades'!$B$9,B173='Número de actividades'!$C$11,'Número de actividades'!$B$9,B173='Número de actividades'!$B$12,'Número de actividades'!$B$12)</f>
        <v>#N/A</v>
      </c>
      <c r="B173" s="244"/>
      <c r="C173" s="160"/>
      <c r="D173" s="160"/>
      <c r="E173" s="160"/>
      <c r="F173" s="160"/>
      <c r="G173" s="160"/>
      <c r="H173" s="160"/>
      <c r="I173" s="160"/>
      <c r="J173" s="165"/>
      <c r="K173" s="149"/>
      <c r="L173" s="155">
        <v>0</v>
      </c>
      <c r="M173" s="149"/>
      <c r="N173" s="147">
        <v>0</v>
      </c>
      <c r="O173" s="153"/>
      <c r="P173" s="155">
        <v>0</v>
      </c>
      <c r="Q173" s="264"/>
      <c r="R173" s="177"/>
      <c r="S173" s="265"/>
      <c r="T173" s="183" t="e">
        <f t="shared" si="6"/>
        <v>#DIV/0!</v>
      </c>
      <c r="U173" s="184"/>
      <c r="V173" s="174"/>
    </row>
    <row r="174" spans="1:22" ht="16.5" customHeight="1" x14ac:dyDescent="0.25">
      <c r="A174" s="243" t="e" cm="1">
        <f t="array" ref="A174">+_xlfn.IFS(B174='Número de actividades'!$C$3,'Número de actividades'!$B$3,B174='Número de actividades'!$C$4,'Número de actividades'!$B$3,B174='Número de actividades'!$C$5,'Número de actividades'!$B$3,B174='Número de actividades'!$C$6,'Número de actividades'!$B$3,B174='Número de actividades'!$C$7,'Número de actividades'!$B$7,B174='Número de actividades'!$C$8,'Número de actividades'!$B$7,B174='Número de actividades'!$C$9,'Número de actividades'!$B$9,B174='Número de actividades'!$C$10,'Número de actividades'!$B$9,B174='Número de actividades'!$C$11,'Número de actividades'!$B$9,B174='Número de actividades'!$B$12,'Número de actividades'!$B$12)</f>
        <v>#N/A</v>
      </c>
      <c r="B174" s="244"/>
      <c r="C174" s="160"/>
      <c r="D174" s="160"/>
      <c r="E174" s="160"/>
      <c r="F174" s="160"/>
      <c r="G174" s="160"/>
      <c r="H174" s="160"/>
      <c r="I174" s="160"/>
      <c r="J174" s="165"/>
      <c r="K174" s="149"/>
      <c r="L174" s="155">
        <v>0</v>
      </c>
      <c r="M174" s="149"/>
      <c r="N174" s="147">
        <v>0</v>
      </c>
      <c r="O174" s="153"/>
      <c r="P174" s="155">
        <v>0</v>
      </c>
      <c r="Q174" s="264"/>
      <c r="R174" s="177"/>
      <c r="S174" s="265"/>
      <c r="T174" s="183" t="e">
        <f t="shared" si="6"/>
        <v>#DIV/0!</v>
      </c>
      <c r="U174" s="184"/>
      <c r="V174" s="174"/>
    </row>
    <row r="175" spans="1:22" ht="16.5" customHeight="1" x14ac:dyDescent="0.25">
      <c r="A175" s="243" t="e" cm="1">
        <f t="array" ref="A175">+_xlfn.IFS(B175='Número de actividades'!$C$3,'Número de actividades'!$B$3,B175='Número de actividades'!$C$4,'Número de actividades'!$B$3,B175='Número de actividades'!$C$5,'Número de actividades'!$B$3,B175='Número de actividades'!$C$6,'Número de actividades'!$B$3,B175='Número de actividades'!$C$7,'Número de actividades'!$B$7,B175='Número de actividades'!$C$8,'Número de actividades'!$B$7,B175='Número de actividades'!$C$9,'Número de actividades'!$B$9,B175='Número de actividades'!$C$10,'Número de actividades'!$B$9,B175='Número de actividades'!$C$11,'Número de actividades'!$B$9,B175='Número de actividades'!$B$12,'Número de actividades'!$B$12)</f>
        <v>#N/A</v>
      </c>
      <c r="B175" s="244"/>
      <c r="C175" s="160"/>
      <c r="D175" s="160"/>
      <c r="E175" s="160"/>
      <c r="F175" s="160"/>
      <c r="G175" s="160"/>
      <c r="H175" s="160"/>
      <c r="I175" s="160"/>
      <c r="J175" s="165"/>
      <c r="K175" s="149"/>
      <c r="L175" s="155">
        <v>0</v>
      </c>
      <c r="M175" s="149"/>
      <c r="N175" s="147">
        <v>0</v>
      </c>
      <c r="O175" s="153"/>
      <c r="P175" s="155">
        <v>0</v>
      </c>
      <c r="Q175" s="264"/>
      <c r="R175" s="177"/>
      <c r="S175" s="265"/>
      <c r="T175" s="183" t="e">
        <f t="shared" si="6"/>
        <v>#DIV/0!</v>
      </c>
      <c r="U175" s="184"/>
      <c r="V175" s="174"/>
    </row>
    <row r="176" spans="1:22" ht="16.5" customHeight="1" x14ac:dyDescent="0.25">
      <c r="A176" s="243" t="e" cm="1">
        <f t="array" ref="A176">+_xlfn.IFS(B176='Número de actividades'!$C$3,'Número de actividades'!$B$3,B176='Número de actividades'!$C$4,'Número de actividades'!$B$3,B176='Número de actividades'!$C$5,'Número de actividades'!$B$3,B176='Número de actividades'!$C$6,'Número de actividades'!$B$3,B176='Número de actividades'!$C$7,'Número de actividades'!$B$7,B176='Número de actividades'!$C$8,'Número de actividades'!$B$7,B176='Número de actividades'!$C$9,'Número de actividades'!$B$9,B176='Número de actividades'!$C$10,'Número de actividades'!$B$9,B176='Número de actividades'!$C$11,'Número de actividades'!$B$9,B176='Número de actividades'!$B$12,'Número de actividades'!$B$12)</f>
        <v>#N/A</v>
      </c>
      <c r="B176" s="244"/>
      <c r="C176" s="160"/>
      <c r="D176" s="160"/>
      <c r="E176" s="160"/>
      <c r="F176" s="160"/>
      <c r="G176" s="160"/>
      <c r="H176" s="160"/>
      <c r="I176" s="160"/>
      <c r="J176" s="165"/>
      <c r="K176" s="149"/>
      <c r="L176" s="155">
        <v>0</v>
      </c>
      <c r="M176" s="149"/>
      <c r="N176" s="147">
        <v>0</v>
      </c>
      <c r="O176" s="153"/>
      <c r="P176" s="155">
        <v>0</v>
      </c>
      <c r="Q176" s="264"/>
      <c r="R176" s="177"/>
      <c r="S176" s="265"/>
      <c r="T176" s="183" t="e">
        <f t="shared" si="6"/>
        <v>#DIV/0!</v>
      </c>
      <c r="U176" s="184"/>
      <c r="V176" s="174"/>
    </row>
    <row r="177" spans="1:22" ht="16.5" customHeight="1" x14ac:dyDescent="0.25">
      <c r="A177" s="243" t="e" cm="1">
        <f t="array" ref="A177">+_xlfn.IFS(B177='Número de actividades'!$C$3,'Número de actividades'!$B$3,B177='Número de actividades'!$C$4,'Número de actividades'!$B$3,B177='Número de actividades'!$C$5,'Número de actividades'!$B$3,B177='Número de actividades'!$C$6,'Número de actividades'!$B$3,B177='Número de actividades'!$C$7,'Número de actividades'!$B$7,B177='Número de actividades'!$C$8,'Número de actividades'!$B$7,B177='Número de actividades'!$C$9,'Número de actividades'!$B$9,B177='Número de actividades'!$C$10,'Número de actividades'!$B$9,B177='Número de actividades'!$C$11,'Número de actividades'!$B$9,B177='Número de actividades'!$B$12,'Número de actividades'!$B$12)</f>
        <v>#N/A</v>
      </c>
      <c r="B177" s="244"/>
      <c r="C177" s="160"/>
      <c r="D177" s="160"/>
      <c r="E177" s="160"/>
      <c r="F177" s="160"/>
      <c r="G177" s="160"/>
      <c r="H177" s="160"/>
      <c r="I177" s="160"/>
      <c r="J177" s="165"/>
      <c r="K177" s="149"/>
      <c r="L177" s="155">
        <v>0</v>
      </c>
      <c r="M177" s="149"/>
      <c r="N177" s="147">
        <v>0</v>
      </c>
      <c r="O177" s="153"/>
      <c r="P177" s="155">
        <v>0</v>
      </c>
      <c r="Q177" s="264"/>
      <c r="R177" s="177"/>
      <c r="S177" s="265"/>
      <c r="T177" s="183" t="e">
        <f t="shared" si="6"/>
        <v>#DIV/0!</v>
      </c>
      <c r="U177" s="184"/>
      <c r="V177" s="174"/>
    </row>
    <row r="178" spans="1:22" ht="16.5" customHeight="1" x14ac:dyDescent="0.25">
      <c r="A178" s="243" t="e" cm="1">
        <f t="array" ref="A178">+_xlfn.IFS(B178='Número de actividades'!$C$3,'Número de actividades'!$B$3,B178='Número de actividades'!$C$4,'Número de actividades'!$B$3,B178='Número de actividades'!$C$5,'Número de actividades'!$B$3,B178='Número de actividades'!$C$6,'Número de actividades'!$B$3,B178='Número de actividades'!$C$7,'Número de actividades'!$B$7,B178='Número de actividades'!$C$8,'Número de actividades'!$B$7,B178='Número de actividades'!$C$9,'Número de actividades'!$B$9,B178='Número de actividades'!$C$10,'Número de actividades'!$B$9,B178='Número de actividades'!$C$11,'Número de actividades'!$B$9,B178='Número de actividades'!$B$12,'Número de actividades'!$B$12)</f>
        <v>#N/A</v>
      </c>
      <c r="B178" s="244"/>
      <c r="C178" s="160"/>
      <c r="D178" s="160"/>
      <c r="E178" s="160"/>
      <c r="F178" s="160"/>
      <c r="G178" s="160"/>
      <c r="H178" s="160"/>
      <c r="I178" s="160"/>
      <c r="J178" s="165"/>
      <c r="K178" s="149"/>
      <c r="L178" s="155">
        <v>0</v>
      </c>
      <c r="M178" s="149"/>
      <c r="N178" s="147">
        <v>0</v>
      </c>
      <c r="O178" s="153"/>
      <c r="P178" s="155">
        <v>0</v>
      </c>
      <c r="Q178" s="264"/>
      <c r="R178" s="177"/>
      <c r="S178" s="265"/>
      <c r="T178" s="183" t="e">
        <f t="shared" si="6"/>
        <v>#DIV/0!</v>
      </c>
      <c r="U178" s="184"/>
      <c r="V178" s="174"/>
    </row>
    <row r="179" spans="1:22" ht="16.5" customHeight="1" x14ac:dyDescent="0.25">
      <c r="A179" s="243" t="e" cm="1">
        <f t="array" ref="A179">+_xlfn.IFS(B179='Número de actividades'!$C$3,'Número de actividades'!$B$3,B179='Número de actividades'!$C$4,'Número de actividades'!$B$3,B179='Número de actividades'!$C$5,'Número de actividades'!$B$3,B179='Número de actividades'!$C$6,'Número de actividades'!$B$3,B179='Número de actividades'!$C$7,'Número de actividades'!$B$7,B179='Número de actividades'!$C$8,'Número de actividades'!$B$7,B179='Número de actividades'!$C$9,'Número de actividades'!$B$9,B179='Número de actividades'!$C$10,'Número de actividades'!$B$9,B179='Número de actividades'!$C$11,'Número de actividades'!$B$9,B179='Número de actividades'!$B$12,'Número de actividades'!$B$12)</f>
        <v>#N/A</v>
      </c>
      <c r="B179" s="244"/>
      <c r="C179" s="160"/>
      <c r="D179" s="160"/>
      <c r="E179" s="160"/>
      <c r="F179" s="160"/>
      <c r="G179" s="160"/>
      <c r="H179" s="160"/>
      <c r="I179" s="160"/>
      <c r="J179" s="165"/>
      <c r="K179" s="149"/>
      <c r="L179" s="155">
        <v>0</v>
      </c>
      <c r="M179" s="149"/>
      <c r="N179" s="147">
        <v>0</v>
      </c>
      <c r="O179" s="153"/>
      <c r="P179" s="155">
        <v>0</v>
      </c>
      <c r="Q179" s="264"/>
      <c r="R179" s="177"/>
      <c r="S179" s="265"/>
      <c r="T179" s="183" t="e">
        <f t="shared" si="6"/>
        <v>#DIV/0!</v>
      </c>
      <c r="U179" s="184"/>
      <c r="V179" s="174"/>
    </row>
    <row r="180" spans="1:22" ht="16.5" customHeight="1" x14ac:dyDescent="0.25">
      <c r="A180" s="243" t="e" cm="1">
        <f t="array" ref="A180">+_xlfn.IFS(B180='Número de actividades'!$C$3,'Número de actividades'!$B$3,B180='Número de actividades'!$C$4,'Número de actividades'!$B$3,B180='Número de actividades'!$C$5,'Número de actividades'!$B$3,B180='Número de actividades'!$C$6,'Número de actividades'!$B$3,B180='Número de actividades'!$C$7,'Número de actividades'!$B$7,B180='Número de actividades'!$C$8,'Número de actividades'!$B$7,B180='Número de actividades'!$C$9,'Número de actividades'!$B$9,B180='Número de actividades'!$C$10,'Número de actividades'!$B$9,B180='Número de actividades'!$C$11,'Número de actividades'!$B$9,B180='Número de actividades'!$B$12,'Número de actividades'!$B$12)</f>
        <v>#N/A</v>
      </c>
      <c r="B180" s="244"/>
      <c r="C180" s="160"/>
      <c r="D180" s="160"/>
      <c r="E180" s="160"/>
      <c r="F180" s="160"/>
      <c r="G180" s="160"/>
      <c r="H180" s="160"/>
      <c r="I180" s="160"/>
      <c r="J180" s="165"/>
      <c r="K180" s="149"/>
      <c r="L180" s="155">
        <v>0</v>
      </c>
      <c r="M180" s="149"/>
      <c r="N180" s="147">
        <v>0</v>
      </c>
      <c r="O180" s="153"/>
      <c r="P180" s="155">
        <v>0</v>
      </c>
      <c r="Q180" s="264"/>
      <c r="R180" s="177"/>
      <c r="S180" s="265"/>
      <c r="T180" s="183" t="e">
        <f t="shared" si="6"/>
        <v>#DIV/0!</v>
      </c>
      <c r="U180" s="184"/>
      <c r="V180" s="174"/>
    </row>
    <row r="181" spans="1:22" ht="16.5" customHeight="1" x14ac:dyDescent="0.25">
      <c r="A181" s="243" t="e" cm="1">
        <f t="array" ref="A181">+_xlfn.IFS(B181='Número de actividades'!$C$3,'Número de actividades'!$B$3,B181='Número de actividades'!$C$4,'Número de actividades'!$B$3,B181='Número de actividades'!$C$5,'Número de actividades'!$B$3,B181='Número de actividades'!$C$6,'Número de actividades'!$B$3,B181='Número de actividades'!$C$7,'Número de actividades'!$B$7,B181='Número de actividades'!$C$8,'Número de actividades'!$B$7,B181='Número de actividades'!$C$9,'Número de actividades'!$B$9,B181='Número de actividades'!$C$10,'Número de actividades'!$B$9,B181='Número de actividades'!$C$11,'Número de actividades'!$B$9,B181='Número de actividades'!$B$12,'Número de actividades'!$B$12)</f>
        <v>#N/A</v>
      </c>
      <c r="B181" s="244"/>
      <c r="C181" s="160"/>
      <c r="D181" s="160"/>
      <c r="E181" s="160"/>
      <c r="F181" s="160"/>
      <c r="G181" s="160"/>
      <c r="H181" s="160"/>
      <c r="I181" s="160"/>
      <c r="J181" s="165"/>
      <c r="K181" s="149"/>
      <c r="L181" s="155">
        <v>0</v>
      </c>
      <c r="M181" s="149"/>
      <c r="N181" s="147">
        <v>0</v>
      </c>
      <c r="O181" s="153"/>
      <c r="P181" s="155">
        <v>0</v>
      </c>
      <c r="Q181" s="264"/>
      <c r="R181" s="177"/>
      <c r="S181" s="265"/>
      <c r="T181" s="183" t="e">
        <f t="shared" si="6"/>
        <v>#DIV/0!</v>
      </c>
      <c r="U181" s="184"/>
      <c r="V181" s="174"/>
    </row>
    <row r="182" spans="1:22" ht="16.5" customHeight="1" x14ac:dyDescent="0.25">
      <c r="A182" s="243" t="e" cm="1">
        <f t="array" ref="A182">+_xlfn.IFS(B182='Número de actividades'!$C$3,'Número de actividades'!$B$3,B182='Número de actividades'!$C$4,'Número de actividades'!$B$3,B182='Número de actividades'!$C$5,'Número de actividades'!$B$3,B182='Número de actividades'!$C$6,'Número de actividades'!$B$3,B182='Número de actividades'!$C$7,'Número de actividades'!$B$7,B182='Número de actividades'!$C$8,'Número de actividades'!$B$7,B182='Número de actividades'!$C$9,'Número de actividades'!$B$9,B182='Número de actividades'!$C$10,'Número de actividades'!$B$9,B182='Número de actividades'!$C$11,'Número de actividades'!$B$9,B182='Número de actividades'!$B$12,'Número de actividades'!$B$12)</f>
        <v>#N/A</v>
      </c>
      <c r="B182" s="244"/>
      <c r="C182" s="160"/>
      <c r="D182" s="160"/>
      <c r="E182" s="160"/>
      <c r="F182" s="160"/>
      <c r="G182" s="160"/>
      <c r="H182" s="160"/>
      <c r="I182" s="160"/>
      <c r="J182" s="165"/>
      <c r="K182" s="149"/>
      <c r="L182" s="155">
        <v>0</v>
      </c>
      <c r="M182" s="149"/>
      <c r="N182" s="147">
        <v>0</v>
      </c>
      <c r="O182" s="153"/>
      <c r="P182" s="155">
        <v>0</v>
      </c>
      <c r="Q182" s="264"/>
      <c r="R182" s="177"/>
      <c r="S182" s="265"/>
      <c r="T182" s="183" t="e">
        <f t="shared" si="6"/>
        <v>#DIV/0!</v>
      </c>
      <c r="U182" s="184"/>
      <c r="V182" s="174"/>
    </row>
    <row r="183" spans="1:22" ht="16.5" customHeight="1" x14ac:dyDescent="0.25">
      <c r="A183" s="243" t="e" cm="1">
        <f t="array" ref="A183">+_xlfn.IFS(B183='Número de actividades'!$C$3,'Número de actividades'!$B$3,B183='Número de actividades'!$C$4,'Número de actividades'!$B$3,B183='Número de actividades'!$C$5,'Número de actividades'!$B$3,B183='Número de actividades'!$C$6,'Número de actividades'!$B$3,B183='Número de actividades'!$C$7,'Número de actividades'!$B$7,B183='Número de actividades'!$C$8,'Número de actividades'!$B$7,B183='Número de actividades'!$C$9,'Número de actividades'!$B$9,B183='Número de actividades'!$C$10,'Número de actividades'!$B$9,B183='Número de actividades'!$C$11,'Número de actividades'!$B$9,B183='Número de actividades'!$B$12,'Número de actividades'!$B$12)</f>
        <v>#N/A</v>
      </c>
      <c r="B183" s="244"/>
      <c r="C183" s="160"/>
      <c r="D183" s="160"/>
      <c r="E183" s="160"/>
      <c r="F183" s="160"/>
      <c r="G183" s="160"/>
      <c r="H183" s="160"/>
      <c r="I183" s="160"/>
      <c r="J183" s="165"/>
      <c r="K183" s="149"/>
      <c r="L183" s="155">
        <v>0</v>
      </c>
      <c r="M183" s="149"/>
      <c r="N183" s="147">
        <v>0</v>
      </c>
      <c r="O183" s="153"/>
      <c r="P183" s="155">
        <v>0</v>
      </c>
      <c r="Q183" s="264"/>
      <c r="R183" s="177"/>
      <c r="S183" s="265"/>
      <c r="T183" s="183" t="e">
        <f t="shared" si="6"/>
        <v>#DIV/0!</v>
      </c>
      <c r="U183" s="184"/>
      <c r="V183" s="174"/>
    </row>
    <row r="184" spans="1:22" ht="16.5" customHeight="1" x14ac:dyDescent="0.25">
      <c r="A184" s="243" t="e" cm="1">
        <f t="array" ref="A184">+_xlfn.IFS(B184='Número de actividades'!$C$3,'Número de actividades'!$B$3,B184='Número de actividades'!$C$4,'Número de actividades'!$B$3,B184='Número de actividades'!$C$5,'Número de actividades'!$B$3,B184='Número de actividades'!$C$6,'Número de actividades'!$B$3,B184='Número de actividades'!$C$7,'Número de actividades'!$B$7,B184='Número de actividades'!$C$8,'Número de actividades'!$B$7,B184='Número de actividades'!$C$9,'Número de actividades'!$B$9,B184='Número de actividades'!$C$10,'Número de actividades'!$B$9,B184='Número de actividades'!$C$11,'Número de actividades'!$B$9,B184='Número de actividades'!$B$12,'Número de actividades'!$B$12)</f>
        <v>#N/A</v>
      </c>
      <c r="B184" s="244"/>
      <c r="C184" s="160"/>
      <c r="D184" s="160"/>
      <c r="E184" s="160"/>
      <c r="F184" s="160"/>
      <c r="G184" s="160"/>
      <c r="H184" s="160"/>
      <c r="I184" s="160"/>
      <c r="J184" s="165"/>
      <c r="K184" s="149"/>
      <c r="L184" s="155">
        <v>0</v>
      </c>
      <c r="M184" s="149"/>
      <c r="N184" s="147">
        <v>0</v>
      </c>
      <c r="O184" s="153"/>
      <c r="P184" s="155">
        <v>0</v>
      </c>
      <c r="Q184" s="264"/>
      <c r="R184" s="177"/>
      <c r="S184" s="265"/>
      <c r="T184" s="183" t="e">
        <f t="shared" si="6"/>
        <v>#DIV/0!</v>
      </c>
      <c r="U184" s="184"/>
      <c r="V184" s="174"/>
    </row>
    <row r="185" spans="1:22" ht="16.5" customHeight="1" x14ac:dyDescent="0.25">
      <c r="A185" s="243" t="e" cm="1">
        <f t="array" ref="A185">+_xlfn.IFS(B185='Número de actividades'!$C$3,'Número de actividades'!$B$3,B185='Número de actividades'!$C$4,'Número de actividades'!$B$3,B185='Número de actividades'!$C$5,'Número de actividades'!$B$3,B185='Número de actividades'!$C$6,'Número de actividades'!$B$3,B185='Número de actividades'!$C$7,'Número de actividades'!$B$7,B185='Número de actividades'!$C$8,'Número de actividades'!$B$7,B185='Número de actividades'!$C$9,'Número de actividades'!$B$9,B185='Número de actividades'!$C$10,'Número de actividades'!$B$9,B185='Número de actividades'!$C$11,'Número de actividades'!$B$9,B185='Número de actividades'!$B$12,'Número de actividades'!$B$12)</f>
        <v>#N/A</v>
      </c>
      <c r="B185" s="244"/>
      <c r="C185" s="160"/>
      <c r="D185" s="160"/>
      <c r="E185" s="160"/>
      <c r="F185" s="160"/>
      <c r="G185" s="160"/>
      <c r="H185" s="160"/>
      <c r="I185" s="160"/>
      <c r="J185" s="165"/>
      <c r="K185" s="149"/>
      <c r="L185" s="155">
        <v>0</v>
      </c>
      <c r="M185" s="149"/>
      <c r="N185" s="147">
        <v>0</v>
      </c>
      <c r="O185" s="153"/>
      <c r="P185" s="155">
        <v>0</v>
      </c>
      <c r="Q185" s="264"/>
      <c r="R185" s="177"/>
      <c r="S185" s="265"/>
      <c r="T185" s="183" t="e">
        <f t="shared" si="6"/>
        <v>#DIV/0!</v>
      </c>
      <c r="U185" s="184"/>
      <c r="V185" s="174"/>
    </row>
    <row r="186" spans="1:22" ht="16.5" customHeight="1" x14ac:dyDescent="0.25">
      <c r="A186" s="243" t="e" cm="1">
        <f t="array" ref="A186">+_xlfn.IFS(B186='Número de actividades'!$C$3,'Número de actividades'!$B$3,B186='Número de actividades'!$C$4,'Número de actividades'!$B$3,B186='Número de actividades'!$C$5,'Número de actividades'!$B$3,B186='Número de actividades'!$C$6,'Número de actividades'!$B$3,B186='Número de actividades'!$C$7,'Número de actividades'!$B$7,B186='Número de actividades'!$C$8,'Número de actividades'!$B$7,B186='Número de actividades'!$C$9,'Número de actividades'!$B$9,B186='Número de actividades'!$C$10,'Número de actividades'!$B$9,B186='Número de actividades'!$C$11,'Número de actividades'!$B$9,B186='Número de actividades'!$B$12,'Número de actividades'!$B$12)</f>
        <v>#N/A</v>
      </c>
      <c r="B186" s="244"/>
      <c r="C186" s="160"/>
      <c r="D186" s="160"/>
      <c r="E186" s="160"/>
      <c r="F186" s="160"/>
      <c r="G186" s="160"/>
      <c r="H186" s="160"/>
      <c r="I186" s="160"/>
      <c r="J186" s="165"/>
      <c r="K186" s="149"/>
      <c r="L186" s="155">
        <v>0</v>
      </c>
      <c r="M186" s="149"/>
      <c r="N186" s="147">
        <v>0</v>
      </c>
      <c r="O186" s="153"/>
      <c r="P186" s="155">
        <v>0</v>
      </c>
      <c r="Q186" s="264"/>
      <c r="R186" s="177"/>
      <c r="S186" s="265"/>
      <c r="T186" s="183" t="e">
        <f t="shared" si="6"/>
        <v>#DIV/0!</v>
      </c>
      <c r="U186" s="184"/>
      <c r="V186" s="174"/>
    </row>
    <row r="187" spans="1:22" ht="16.5" customHeight="1" x14ac:dyDescent="0.25">
      <c r="A187" s="243" t="e" cm="1">
        <f t="array" ref="A187">+_xlfn.IFS(B187='Número de actividades'!$C$3,'Número de actividades'!$B$3,B187='Número de actividades'!$C$4,'Número de actividades'!$B$3,B187='Número de actividades'!$C$5,'Número de actividades'!$B$3,B187='Número de actividades'!$C$6,'Número de actividades'!$B$3,B187='Número de actividades'!$C$7,'Número de actividades'!$B$7,B187='Número de actividades'!$C$8,'Número de actividades'!$B$7,B187='Número de actividades'!$C$9,'Número de actividades'!$B$9,B187='Número de actividades'!$C$10,'Número de actividades'!$B$9,B187='Número de actividades'!$C$11,'Número de actividades'!$B$9,B187='Número de actividades'!$B$12,'Número de actividades'!$B$12)</f>
        <v>#N/A</v>
      </c>
      <c r="B187" s="244"/>
      <c r="C187" s="160"/>
      <c r="D187" s="160"/>
      <c r="E187" s="160"/>
      <c r="F187" s="160"/>
      <c r="G187" s="160"/>
      <c r="H187" s="160"/>
      <c r="I187" s="160"/>
      <c r="J187" s="165"/>
      <c r="K187" s="149"/>
      <c r="L187" s="155">
        <v>0</v>
      </c>
      <c r="M187" s="149"/>
      <c r="N187" s="147">
        <v>0</v>
      </c>
      <c r="O187" s="153"/>
      <c r="P187" s="155">
        <v>0</v>
      </c>
      <c r="Q187" s="264"/>
      <c r="R187" s="177"/>
      <c r="S187" s="265"/>
      <c r="T187" s="183" t="e">
        <f t="shared" si="6"/>
        <v>#DIV/0!</v>
      </c>
      <c r="U187" s="184"/>
      <c r="V187" s="174"/>
    </row>
    <row r="188" spans="1:22" ht="16.5" customHeight="1" x14ac:dyDescent="0.25">
      <c r="A188" s="243" t="e" cm="1">
        <f t="array" ref="A188">+_xlfn.IFS(B188='Número de actividades'!$C$3,'Número de actividades'!$B$3,B188='Número de actividades'!$C$4,'Número de actividades'!$B$3,B188='Número de actividades'!$C$5,'Número de actividades'!$B$3,B188='Número de actividades'!$C$6,'Número de actividades'!$B$3,B188='Número de actividades'!$C$7,'Número de actividades'!$B$7,B188='Número de actividades'!$C$8,'Número de actividades'!$B$7,B188='Número de actividades'!$C$9,'Número de actividades'!$B$9,B188='Número de actividades'!$C$10,'Número de actividades'!$B$9,B188='Número de actividades'!$C$11,'Número de actividades'!$B$9,B188='Número de actividades'!$B$12,'Número de actividades'!$B$12)</f>
        <v>#N/A</v>
      </c>
      <c r="B188" s="244"/>
      <c r="C188" s="160"/>
      <c r="D188" s="160"/>
      <c r="E188" s="160"/>
      <c r="F188" s="160"/>
      <c r="G188" s="160"/>
      <c r="H188" s="160"/>
      <c r="I188" s="160"/>
      <c r="J188" s="165"/>
      <c r="K188" s="149"/>
      <c r="L188" s="155">
        <v>0</v>
      </c>
      <c r="M188" s="149"/>
      <c r="N188" s="147">
        <v>0</v>
      </c>
      <c r="O188" s="153"/>
      <c r="P188" s="155">
        <v>0</v>
      </c>
      <c r="Q188" s="264"/>
      <c r="R188" s="177"/>
      <c r="S188" s="265"/>
      <c r="T188" s="183" t="e">
        <f t="shared" si="6"/>
        <v>#DIV/0!</v>
      </c>
      <c r="U188" s="184"/>
      <c r="V188" s="174"/>
    </row>
    <row r="189" spans="1:22" ht="16.5" customHeight="1" x14ac:dyDescent="0.25">
      <c r="A189" s="243" t="e" cm="1">
        <f t="array" ref="A189">+_xlfn.IFS(B189='Número de actividades'!$C$3,'Número de actividades'!$B$3,B189='Número de actividades'!$C$4,'Número de actividades'!$B$3,B189='Número de actividades'!$C$5,'Número de actividades'!$B$3,B189='Número de actividades'!$C$6,'Número de actividades'!$B$3,B189='Número de actividades'!$C$7,'Número de actividades'!$B$7,B189='Número de actividades'!$C$8,'Número de actividades'!$B$7,B189='Número de actividades'!$C$9,'Número de actividades'!$B$9,B189='Número de actividades'!$C$10,'Número de actividades'!$B$9,B189='Número de actividades'!$C$11,'Número de actividades'!$B$9,B189='Número de actividades'!$B$12,'Número de actividades'!$B$12)</f>
        <v>#N/A</v>
      </c>
      <c r="B189" s="244"/>
      <c r="C189" s="160"/>
      <c r="D189" s="160"/>
      <c r="E189" s="160"/>
      <c r="F189" s="160"/>
      <c r="G189" s="160"/>
      <c r="H189" s="160"/>
      <c r="I189" s="160"/>
      <c r="J189" s="165"/>
      <c r="K189" s="149"/>
      <c r="L189" s="155">
        <v>0</v>
      </c>
      <c r="M189" s="149"/>
      <c r="N189" s="147">
        <v>0</v>
      </c>
      <c r="O189" s="153"/>
      <c r="P189" s="155">
        <v>0</v>
      </c>
      <c r="Q189" s="264"/>
      <c r="R189" s="177"/>
      <c r="S189" s="265"/>
      <c r="T189" s="183" t="e">
        <f t="shared" si="6"/>
        <v>#DIV/0!</v>
      </c>
      <c r="U189" s="184"/>
      <c r="V189" s="174"/>
    </row>
    <row r="190" spans="1:22" ht="16.5" customHeight="1" x14ac:dyDescent="0.25">
      <c r="A190" s="243" t="e" cm="1">
        <f t="array" ref="A190">+_xlfn.IFS(B190='Número de actividades'!$C$3,'Número de actividades'!$B$3,B190='Número de actividades'!$C$4,'Número de actividades'!$B$3,B190='Número de actividades'!$C$5,'Número de actividades'!$B$3,B190='Número de actividades'!$C$6,'Número de actividades'!$B$3,B190='Número de actividades'!$C$7,'Número de actividades'!$B$7,B190='Número de actividades'!$C$8,'Número de actividades'!$B$7,B190='Número de actividades'!$C$9,'Número de actividades'!$B$9,B190='Número de actividades'!$C$10,'Número de actividades'!$B$9,B190='Número de actividades'!$C$11,'Número de actividades'!$B$9,B190='Número de actividades'!$B$12,'Número de actividades'!$B$12)</f>
        <v>#N/A</v>
      </c>
      <c r="B190" s="244"/>
      <c r="C190" s="160"/>
      <c r="D190" s="160"/>
      <c r="E190" s="160"/>
      <c r="F190" s="160"/>
      <c r="G190" s="160"/>
      <c r="H190" s="160"/>
      <c r="I190" s="160"/>
      <c r="J190" s="165"/>
      <c r="K190" s="149"/>
      <c r="L190" s="155">
        <v>0</v>
      </c>
      <c r="M190" s="149"/>
      <c r="N190" s="147">
        <v>0</v>
      </c>
      <c r="O190" s="153"/>
      <c r="P190" s="155">
        <v>0</v>
      </c>
      <c r="Q190" s="264"/>
      <c r="R190" s="177"/>
      <c r="S190" s="265"/>
      <c r="T190" s="183" t="e">
        <f t="shared" si="6"/>
        <v>#DIV/0!</v>
      </c>
      <c r="U190" s="184"/>
      <c r="V190" s="174"/>
    </row>
    <row r="191" spans="1:22" ht="16.5" customHeight="1" x14ac:dyDescent="0.25">
      <c r="A191" s="243" t="e" cm="1">
        <f t="array" ref="A191">+_xlfn.IFS(B191='Número de actividades'!$C$3,'Número de actividades'!$B$3,B191='Número de actividades'!$C$4,'Número de actividades'!$B$3,B191='Número de actividades'!$C$5,'Número de actividades'!$B$3,B191='Número de actividades'!$C$6,'Número de actividades'!$B$3,B191='Número de actividades'!$C$7,'Número de actividades'!$B$7,B191='Número de actividades'!$C$8,'Número de actividades'!$B$7,B191='Número de actividades'!$C$9,'Número de actividades'!$B$9,B191='Número de actividades'!$C$10,'Número de actividades'!$B$9,B191='Número de actividades'!$C$11,'Número de actividades'!$B$9,B191='Número de actividades'!$B$12,'Número de actividades'!$B$12)</f>
        <v>#N/A</v>
      </c>
      <c r="B191" s="244"/>
      <c r="C191" s="160"/>
      <c r="D191" s="160"/>
      <c r="E191" s="160"/>
      <c r="F191" s="160"/>
      <c r="G191" s="160"/>
      <c r="H191" s="160"/>
      <c r="I191" s="160"/>
      <c r="J191" s="165"/>
      <c r="K191" s="149"/>
      <c r="L191" s="155">
        <v>0</v>
      </c>
      <c r="M191" s="149"/>
      <c r="N191" s="147">
        <v>0</v>
      </c>
      <c r="O191" s="153"/>
      <c r="P191" s="155">
        <v>0</v>
      </c>
      <c r="Q191" s="264"/>
      <c r="R191" s="177"/>
      <c r="S191" s="265"/>
      <c r="T191" s="183" t="e">
        <f t="shared" si="6"/>
        <v>#DIV/0!</v>
      </c>
      <c r="U191" s="184"/>
      <c r="V191" s="174"/>
    </row>
    <row r="192" spans="1:22" ht="16.5" customHeight="1" x14ac:dyDescent="0.25">
      <c r="A192" s="243" t="e" cm="1">
        <f t="array" ref="A192">+_xlfn.IFS(B192='Número de actividades'!$C$3,'Número de actividades'!$B$3,B192='Número de actividades'!$C$4,'Número de actividades'!$B$3,B192='Número de actividades'!$C$5,'Número de actividades'!$B$3,B192='Número de actividades'!$C$6,'Número de actividades'!$B$3,B192='Número de actividades'!$C$7,'Número de actividades'!$B$7,B192='Número de actividades'!$C$8,'Número de actividades'!$B$7,B192='Número de actividades'!$C$9,'Número de actividades'!$B$9,B192='Número de actividades'!$C$10,'Número de actividades'!$B$9,B192='Número de actividades'!$C$11,'Número de actividades'!$B$9,B192='Número de actividades'!$B$12,'Número de actividades'!$B$12)</f>
        <v>#N/A</v>
      </c>
      <c r="B192" s="244"/>
      <c r="C192" s="160"/>
      <c r="D192" s="160"/>
      <c r="E192" s="160"/>
      <c r="F192" s="160"/>
      <c r="G192" s="160"/>
      <c r="H192" s="160"/>
      <c r="I192" s="160"/>
      <c r="J192" s="165"/>
      <c r="K192" s="149"/>
      <c r="L192" s="155">
        <v>0</v>
      </c>
      <c r="M192" s="149"/>
      <c r="N192" s="147">
        <v>0</v>
      </c>
      <c r="O192" s="153"/>
      <c r="P192" s="155">
        <v>0</v>
      </c>
      <c r="Q192" s="264"/>
      <c r="R192" s="177"/>
      <c r="S192" s="265"/>
      <c r="T192" s="183" t="e">
        <f t="shared" si="6"/>
        <v>#DIV/0!</v>
      </c>
      <c r="U192" s="184"/>
      <c r="V192" s="174"/>
    </row>
    <row r="193" spans="1:22" ht="16.5" customHeight="1" x14ac:dyDescent="0.25">
      <c r="A193" s="243" t="e" cm="1">
        <f t="array" ref="A193">+_xlfn.IFS(B193='Número de actividades'!$C$3,'Número de actividades'!$B$3,B193='Número de actividades'!$C$4,'Número de actividades'!$B$3,B193='Número de actividades'!$C$5,'Número de actividades'!$B$3,B193='Número de actividades'!$C$6,'Número de actividades'!$B$3,B193='Número de actividades'!$C$7,'Número de actividades'!$B$7,B193='Número de actividades'!$C$8,'Número de actividades'!$B$7,B193='Número de actividades'!$C$9,'Número de actividades'!$B$9,B193='Número de actividades'!$C$10,'Número de actividades'!$B$9,B193='Número de actividades'!$C$11,'Número de actividades'!$B$9,B193='Número de actividades'!$B$12,'Número de actividades'!$B$12)</f>
        <v>#N/A</v>
      </c>
      <c r="B193" s="244"/>
      <c r="C193" s="160"/>
      <c r="D193" s="160"/>
      <c r="E193" s="160"/>
      <c r="F193" s="160"/>
      <c r="G193" s="160"/>
      <c r="H193" s="160"/>
      <c r="I193" s="160"/>
      <c r="J193" s="165"/>
      <c r="K193" s="149"/>
      <c r="L193" s="155">
        <v>0</v>
      </c>
      <c r="M193" s="149"/>
      <c r="N193" s="147">
        <v>0</v>
      </c>
      <c r="O193" s="153"/>
      <c r="P193" s="155">
        <v>0</v>
      </c>
      <c r="Q193" s="264"/>
      <c r="R193" s="177"/>
      <c r="S193" s="265"/>
      <c r="T193" s="183" t="e">
        <f t="shared" si="6"/>
        <v>#DIV/0!</v>
      </c>
      <c r="U193" s="184"/>
      <c r="V193" s="174"/>
    </row>
    <row r="194" spans="1:22" ht="16.5" customHeight="1" x14ac:dyDescent="0.25">
      <c r="A194" s="243" t="e" cm="1">
        <f t="array" ref="A194">+_xlfn.IFS(B194='Número de actividades'!$C$3,'Número de actividades'!$B$3,B194='Número de actividades'!$C$4,'Número de actividades'!$B$3,B194='Número de actividades'!$C$5,'Número de actividades'!$B$3,B194='Número de actividades'!$C$6,'Número de actividades'!$B$3,B194='Número de actividades'!$C$7,'Número de actividades'!$B$7,B194='Número de actividades'!$C$8,'Número de actividades'!$B$7,B194='Número de actividades'!$C$9,'Número de actividades'!$B$9,B194='Número de actividades'!$C$10,'Número de actividades'!$B$9,B194='Número de actividades'!$C$11,'Número de actividades'!$B$9,B194='Número de actividades'!$B$12,'Número de actividades'!$B$12)</f>
        <v>#N/A</v>
      </c>
      <c r="B194" s="244"/>
      <c r="C194" s="160"/>
      <c r="D194" s="160"/>
      <c r="E194" s="160"/>
      <c r="F194" s="160"/>
      <c r="G194" s="160"/>
      <c r="H194" s="160"/>
      <c r="I194" s="160"/>
      <c r="J194" s="165"/>
      <c r="K194" s="149"/>
      <c r="L194" s="155">
        <v>0</v>
      </c>
      <c r="M194" s="149"/>
      <c r="N194" s="147">
        <v>0</v>
      </c>
      <c r="O194" s="153"/>
      <c r="P194" s="155">
        <v>0</v>
      </c>
      <c r="Q194" s="264"/>
      <c r="R194" s="177"/>
      <c r="S194" s="265"/>
      <c r="T194" s="183" t="e">
        <f t="shared" si="6"/>
        <v>#DIV/0!</v>
      </c>
      <c r="U194" s="184"/>
      <c r="V194" s="174"/>
    </row>
    <row r="195" spans="1:22" ht="16.5" customHeight="1" x14ac:dyDescent="0.25">
      <c r="A195" s="243" t="e" cm="1">
        <f t="array" ref="A195">+_xlfn.IFS(B195='Número de actividades'!$C$3,'Número de actividades'!$B$3,B195='Número de actividades'!$C$4,'Número de actividades'!$B$3,B195='Número de actividades'!$C$5,'Número de actividades'!$B$3,B195='Número de actividades'!$C$6,'Número de actividades'!$B$3,B195='Número de actividades'!$C$7,'Número de actividades'!$B$7,B195='Número de actividades'!$C$8,'Número de actividades'!$B$7,B195='Número de actividades'!$C$9,'Número de actividades'!$B$9,B195='Número de actividades'!$C$10,'Número de actividades'!$B$9,B195='Número de actividades'!$C$11,'Número de actividades'!$B$9,B195='Número de actividades'!$B$12,'Número de actividades'!$B$12)</f>
        <v>#N/A</v>
      </c>
      <c r="B195" s="244"/>
      <c r="C195" s="160"/>
      <c r="D195" s="160"/>
      <c r="E195" s="160"/>
      <c r="F195" s="160"/>
      <c r="G195" s="160"/>
      <c r="H195" s="160"/>
      <c r="I195" s="160"/>
      <c r="J195" s="165"/>
      <c r="K195" s="149"/>
      <c r="L195" s="155">
        <v>0</v>
      </c>
      <c r="M195" s="149"/>
      <c r="N195" s="147">
        <v>0</v>
      </c>
      <c r="O195" s="153"/>
      <c r="P195" s="155">
        <v>0</v>
      </c>
      <c r="Q195" s="264"/>
      <c r="R195" s="177"/>
      <c r="S195" s="265"/>
      <c r="T195" s="183" t="e">
        <f t="shared" si="6"/>
        <v>#DIV/0!</v>
      </c>
      <c r="U195" s="184"/>
      <c r="V195" s="174"/>
    </row>
    <row r="196" spans="1:22" ht="16.5" customHeight="1" x14ac:dyDescent="0.25">
      <c r="A196" s="243" t="e" cm="1">
        <f t="array" ref="A196">+_xlfn.IFS(B196='Número de actividades'!$C$3,'Número de actividades'!$B$3,B196='Número de actividades'!$C$4,'Número de actividades'!$B$3,B196='Número de actividades'!$C$5,'Número de actividades'!$B$3,B196='Número de actividades'!$C$6,'Número de actividades'!$B$3,B196='Número de actividades'!$C$7,'Número de actividades'!$B$7,B196='Número de actividades'!$C$8,'Número de actividades'!$B$7,B196='Número de actividades'!$C$9,'Número de actividades'!$B$9,B196='Número de actividades'!$C$10,'Número de actividades'!$B$9,B196='Número de actividades'!$C$11,'Número de actividades'!$B$9,B196='Número de actividades'!$B$12,'Número de actividades'!$B$12)</f>
        <v>#N/A</v>
      </c>
      <c r="B196" s="244"/>
      <c r="C196" s="160"/>
      <c r="D196" s="160"/>
      <c r="E196" s="160"/>
      <c r="F196" s="160"/>
      <c r="G196" s="160"/>
      <c r="H196" s="160"/>
      <c r="I196" s="160"/>
      <c r="J196" s="165"/>
      <c r="K196" s="149"/>
      <c r="L196" s="155">
        <v>0</v>
      </c>
      <c r="M196" s="149"/>
      <c r="N196" s="147">
        <v>0</v>
      </c>
      <c r="O196" s="153"/>
      <c r="P196" s="155">
        <v>0</v>
      </c>
      <c r="Q196" s="264"/>
      <c r="R196" s="177"/>
      <c r="S196" s="265"/>
      <c r="T196" s="183" t="e">
        <f t="shared" si="6"/>
        <v>#DIV/0!</v>
      </c>
      <c r="U196" s="184"/>
      <c r="V196" s="174"/>
    </row>
    <row r="197" spans="1:22" ht="16.5" customHeight="1" x14ac:dyDescent="0.25">
      <c r="A197" s="243" t="e" cm="1">
        <f t="array" ref="A197">+_xlfn.IFS(B197='Número de actividades'!$C$3,'Número de actividades'!$B$3,B197='Número de actividades'!$C$4,'Número de actividades'!$B$3,B197='Número de actividades'!$C$5,'Número de actividades'!$B$3,B197='Número de actividades'!$C$6,'Número de actividades'!$B$3,B197='Número de actividades'!$C$7,'Número de actividades'!$B$7,B197='Número de actividades'!$C$8,'Número de actividades'!$B$7,B197='Número de actividades'!$C$9,'Número de actividades'!$B$9,B197='Número de actividades'!$C$10,'Número de actividades'!$B$9,B197='Número de actividades'!$C$11,'Número de actividades'!$B$9,B197='Número de actividades'!$B$12,'Número de actividades'!$B$12)</f>
        <v>#N/A</v>
      </c>
      <c r="B197" s="244"/>
      <c r="C197" s="160"/>
      <c r="D197" s="160"/>
      <c r="E197" s="160"/>
      <c r="F197" s="160"/>
      <c r="G197" s="160"/>
      <c r="H197" s="160"/>
      <c r="I197" s="160"/>
      <c r="J197" s="165"/>
      <c r="K197" s="149"/>
      <c r="L197" s="155">
        <v>0</v>
      </c>
      <c r="M197" s="149"/>
      <c r="N197" s="147">
        <v>0</v>
      </c>
      <c r="O197" s="153"/>
      <c r="P197" s="155">
        <v>0</v>
      </c>
      <c r="Q197" s="264"/>
      <c r="R197" s="177"/>
      <c r="S197" s="265"/>
      <c r="T197" s="183" t="e">
        <f t="shared" si="6"/>
        <v>#DIV/0!</v>
      </c>
      <c r="U197" s="184"/>
      <c r="V197" s="174"/>
    </row>
    <row r="198" spans="1:22" ht="16.5" customHeight="1" x14ac:dyDescent="0.25">
      <c r="A198" s="243" t="e" cm="1">
        <f t="array" ref="A198">+_xlfn.IFS(B198='Número de actividades'!$C$3,'Número de actividades'!$B$3,B198='Número de actividades'!$C$4,'Número de actividades'!$B$3,B198='Número de actividades'!$C$5,'Número de actividades'!$B$3,B198='Número de actividades'!$C$6,'Número de actividades'!$B$3,B198='Número de actividades'!$C$7,'Número de actividades'!$B$7,B198='Número de actividades'!$C$8,'Número de actividades'!$B$7,B198='Número de actividades'!$C$9,'Número de actividades'!$B$9,B198='Número de actividades'!$C$10,'Número de actividades'!$B$9,B198='Número de actividades'!$C$11,'Número de actividades'!$B$9,B198='Número de actividades'!$B$12,'Número de actividades'!$B$12)</f>
        <v>#N/A</v>
      </c>
      <c r="B198" s="244"/>
      <c r="C198" s="160"/>
      <c r="D198" s="160"/>
      <c r="E198" s="160"/>
      <c r="F198" s="160"/>
      <c r="G198" s="160"/>
      <c r="H198" s="160"/>
      <c r="I198" s="160"/>
      <c r="J198" s="165"/>
      <c r="K198" s="149"/>
      <c r="L198" s="155">
        <v>0</v>
      </c>
      <c r="M198" s="149"/>
      <c r="N198" s="147">
        <v>0</v>
      </c>
      <c r="O198" s="153"/>
      <c r="P198" s="155">
        <v>0</v>
      </c>
      <c r="Q198" s="264"/>
      <c r="R198" s="177"/>
      <c r="S198" s="265"/>
      <c r="T198" s="183" t="e">
        <f t="shared" si="6"/>
        <v>#DIV/0!</v>
      </c>
      <c r="U198" s="184"/>
      <c r="V198" s="174"/>
    </row>
    <row r="199" spans="1:22" ht="16.5" customHeight="1" x14ac:dyDescent="0.25">
      <c r="A199" s="243" t="e" cm="1">
        <f t="array" ref="A199">+_xlfn.IFS(B199='Número de actividades'!$C$3,'Número de actividades'!$B$3,B199='Número de actividades'!$C$4,'Número de actividades'!$B$3,B199='Número de actividades'!$C$5,'Número de actividades'!$B$3,B199='Número de actividades'!$C$6,'Número de actividades'!$B$3,B199='Número de actividades'!$C$7,'Número de actividades'!$B$7,B199='Número de actividades'!$C$8,'Número de actividades'!$B$7,B199='Número de actividades'!$C$9,'Número de actividades'!$B$9,B199='Número de actividades'!$C$10,'Número de actividades'!$B$9,B199='Número de actividades'!$C$11,'Número de actividades'!$B$9,B199='Número de actividades'!$B$12,'Número de actividades'!$B$12)</f>
        <v>#N/A</v>
      </c>
      <c r="B199" s="244"/>
      <c r="C199" s="160"/>
      <c r="D199" s="160"/>
      <c r="E199" s="160"/>
      <c r="F199" s="160"/>
      <c r="G199" s="160"/>
      <c r="H199" s="160"/>
      <c r="I199" s="160"/>
      <c r="J199" s="165"/>
      <c r="K199" s="149"/>
      <c r="L199" s="155">
        <v>0</v>
      </c>
      <c r="M199" s="149"/>
      <c r="N199" s="147">
        <v>0</v>
      </c>
      <c r="O199" s="153"/>
      <c r="P199" s="155">
        <v>0</v>
      </c>
      <c r="Q199" s="264"/>
      <c r="R199" s="177"/>
      <c r="S199" s="265"/>
      <c r="T199" s="183" t="e">
        <f t="shared" si="6"/>
        <v>#DIV/0!</v>
      </c>
      <c r="U199" s="184"/>
      <c r="V199" s="174"/>
    </row>
    <row r="200" spans="1:22" ht="16.5" customHeight="1" x14ac:dyDescent="0.25">
      <c r="A200" s="243" t="e" cm="1">
        <f t="array" ref="A200">+_xlfn.IFS(B200='Número de actividades'!$C$3,'Número de actividades'!$B$3,B200='Número de actividades'!$C$4,'Número de actividades'!$B$3,B200='Número de actividades'!$C$5,'Número de actividades'!$B$3,B200='Número de actividades'!$C$6,'Número de actividades'!$B$3,B200='Número de actividades'!$C$7,'Número de actividades'!$B$7,B200='Número de actividades'!$C$8,'Número de actividades'!$B$7,B200='Número de actividades'!$C$9,'Número de actividades'!$B$9,B200='Número de actividades'!$C$10,'Número de actividades'!$B$9,B200='Número de actividades'!$C$11,'Número de actividades'!$B$9,B200='Número de actividades'!$B$12,'Número de actividades'!$B$12)</f>
        <v>#N/A</v>
      </c>
      <c r="B200" s="244"/>
      <c r="C200" s="160"/>
      <c r="D200" s="160"/>
      <c r="E200" s="160"/>
      <c r="F200" s="160"/>
      <c r="G200" s="160"/>
      <c r="H200" s="160"/>
      <c r="I200" s="160"/>
      <c r="J200" s="165"/>
      <c r="K200" s="149"/>
      <c r="L200" s="155">
        <v>0</v>
      </c>
      <c r="M200" s="149"/>
      <c r="N200" s="147">
        <v>0</v>
      </c>
      <c r="O200" s="153"/>
      <c r="P200" s="155">
        <v>0</v>
      </c>
      <c r="Q200" s="264"/>
      <c r="R200" s="177"/>
      <c r="S200" s="265"/>
      <c r="T200" s="183" t="e">
        <f t="shared" si="6"/>
        <v>#DIV/0!</v>
      </c>
      <c r="U200" s="184"/>
      <c r="V200" s="174"/>
    </row>
    <row r="201" spans="1:22" ht="16.5" customHeight="1" x14ac:dyDescent="0.25">
      <c r="A201" s="243" t="e" cm="1">
        <f t="array" ref="A201">+_xlfn.IFS(B201='Número de actividades'!$C$3,'Número de actividades'!$B$3,B201='Número de actividades'!$C$4,'Número de actividades'!$B$3,B201='Número de actividades'!$C$5,'Número de actividades'!$B$3,B201='Número de actividades'!$C$6,'Número de actividades'!$B$3,B201='Número de actividades'!$C$7,'Número de actividades'!$B$7,B201='Número de actividades'!$C$8,'Número de actividades'!$B$7,B201='Número de actividades'!$C$9,'Número de actividades'!$B$9,B201='Número de actividades'!$C$10,'Número de actividades'!$B$9,B201='Número de actividades'!$C$11,'Número de actividades'!$B$9,B201='Número de actividades'!$B$12,'Número de actividades'!$B$12)</f>
        <v>#N/A</v>
      </c>
      <c r="B201" s="244"/>
      <c r="C201" s="160"/>
      <c r="D201" s="160"/>
      <c r="E201" s="160"/>
      <c r="F201" s="160"/>
      <c r="G201" s="160"/>
      <c r="H201" s="160"/>
      <c r="I201" s="160"/>
      <c r="J201" s="165"/>
      <c r="K201" s="149"/>
      <c r="L201" s="155">
        <v>0</v>
      </c>
      <c r="M201" s="149"/>
      <c r="N201" s="147">
        <v>0</v>
      </c>
      <c r="O201" s="153"/>
      <c r="P201" s="155">
        <v>0</v>
      </c>
      <c r="Q201" s="264"/>
      <c r="R201" s="177"/>
      <c r="S201" s="265"/>
      <c r="T201" s="183" t="e">
        <f t="shared" si="6"/>
        <v>#DIV/0!</v>
      </c>
      <c r="U201" s="184"/>
      <c r="V201" s="174"/>
    </row>
    <row r="202" spans="1:22" ht="16.5" customHeight="1" x14ac:dyDescent="0.25">
      <c r="A202" s="243" t="e" cm="1">
        <f t="array" ref="A202">+_xlfn.IFS(B202='Número de actividades'!$C$3,'Número de actividades'!$B$3,B202='Número de actividades'!$C$4,'Número de actividades'!$B$3,B202='Número de actividades'!$C$5,'Número de actividades'!$B$3,B202='Número de actividades'!$C$6,'Número de actividades'!$B$3,B202='Número de actividades'!$C$7,'Número de actividades'!$B$7,B202='Número de actividades'!$C$8,'Número de actividades'!$B$7,B202='Número de actividades'!$C$9,'Número de actividades'!$B$9,B202='Número de actividades'!$C$10,'Número de actividades'!$B$9,B202='Número de actividades'!$C$11,'Número de actividades'!$B$9,B202='Número de actividades'!$B$12,'Número de actividades'!$B$12)</f>
        <v>#N/A</v>
      </c>
      <c r="B202" s="244"/>
      <c r="C202" s="160"/>
      <c r="D202" s="160"/>
      <c r="E202" s="160"/>
      <c r="F202" s="160"/>
      <c r="G202" s="160"/>
      <c r="H202" s="160"/>
      <c r="I202" s="160"/>
      <c r="J202" s="165"/>
      <c r="K202" s="149"/>
      <c r="L202" s="155">
        <v>0</v>
      </c>
      <c r="M202" s="149"/>
      <c r="N202" s="147">
        <v>0</v>
      </c>
      <c r="O202" s="153"/>
      <c r="P202" s="155">
        <v>0</v>
      </c>
      <c r="Q202" s="264"/>
      <c r="R202" s="177"/>
      <c r="S202" s="265"/>
      <c r="T202" s="183" t="e">
        <f t="shared" si="6"/>
        <v>#DIV/0!</v>
      </c>
      <c r="U202" s="184"/>
      <c r="V202" s="174"/>
    </row>
    <row r="203" spans="1:22" ht="16.5" customHeight="1" x14ac:dyDescent="0.25">
      <c r="A203" s="243" t="e" cm="1">
        <f t="array" ref="A203">+_xlfn.IFS(B203='Número de actividades'!$C$3,'Número de actividades'!$B$3,B203='Número de actividades'!$C$4,'Número de actividades'!$B$3,B203='Número de actividades'!$C$5,'Número de actividades'!$B$3,B203='Número de actividades'!$C$6,'Número de actividades'!$B$3,B203='Número de actividades'!$C$7,'Número de actividades'!$B$7,B203='Número de actividades'!$C$8,'Número de actividades'!$B$7,B203='Número de actividades'!$C$9,'Número de actividades'!$B$9,B203='Número de actividades'!$C$10,'Número de actividades'!$B$9,B203='Número de actividades'!$C$11,'Número de actividades'!$B$9,B203='Número de actividades'!$B$12,'Número de actividades'!$B$12)</f>
        <v>#N/A</v>
      </c>
      <c r="B203" s="244"/>
      <c r="C203" s="160"/>
      <c r="D203" s="160"/>
      <c r="E203" s="160"/>
      <c r="F203" s="160"/>
      <c r="G203" s="160"/>
      <c r="H203" s="160"/>
      <c r="I203" s="160"/>
      <c r="J203" s="165"/>
      <c r="K203" s="149"/>
      <c r="L203" s="155">
        <v>0</v>
      </c>
      <c r="M203" s="149"/>
      <c r="N203" s="147">
        <v>0</v>
      </c>
      <c r="O203" s="153"/>
      <c r="P203" s="155">
        <v>0</v>
      </c>
      <c r="Q203" s="264"/>
      <c r="R203" s="177"/>
      <c r="S203" s="265"/>
      <c r="T203" s="183" t="e">
        <f t="shared" si="6"/>
        <v>#DIV/0!</v>
      </c>
      <c r="U203" s="184"/>
      <c r="V203" s="174"/>
    </row>
    <row r="204" spans="1:22" ht="16.5" customHeight="1" x14ac:dyDescent="0.25">
      <c r="A204" s="243" t="e" cm="1">
        <f t="array" ref="A204">+_xlfn.IFS(B204='Número de actividades'!$C$3,'Número de actividades'!$B$3,B204='Número de actividades'!$C$4,'Número de actividades'!$B$3,B204='Número de actividades'!$C$5,'Número de actividades'!$B$3,B204='Número de actividades'!$C$6,'Número de actividades'!$B$3,B204='Número de actividades'!$C$7,'Número de actividades'!$B$7,B204='Número de actividades'!$C$8,'Número de actividades'!$B$7,B204='Número de actividades'!$C$9,'Número de actividades'!$B$9,B204='Número de actividades'!$C$10,'Número de actividades'!$B$9,B204='Número de actividades'!$C$11,'Número de actividades'!$B$9,B204='Número de actividades'!$B$12,'Número de actividades'!$B$12)</f>
        <v>#N/A</v>
      </c>
      <c r="B204" s="244"/>
      <c r="C204" s="160"/>
      <c r="D204" s="160"/>
      <c r="E204" s="160"/>
      <c r="F204" s="160"/>
      <c r="G204" s="160"/>
      <c r="H204" s="160"/>
      <c r="I204" s="160"/>
      <c r="J204" s="165"/>
      <c r="K204" s="149"/>
      <c r="L204" s="155">
        <v>0</v>
      </c>
      <c r="M204" s="149"/>
      <c r="N204" s="147">
        <v>0</v>
      </c>
      <c r="O204" s="153"/>
      <c r="P204" s="155">
        <v>0</v>
      </c>
      <c r="Q204" s="264"/>
      <c r="R204" s="177"/>
      <c r="S204" s="265"/>
      <c r="T204" s="183" t="e">
        <f t="shared" si="6"/>
        <v>#DIV/0!</v>
      </c>
      <c r="U204" s="184"/>
      <c r="V204" s="174"/>
    </row>
    <row r="205" spans="1:22" ht="16.5" customHeight="1" x14ac:dyDescent="0.25">
      <c r="A205" s="243" t="e" cm="1">
        <f t="array" ref="A205">+_xlfn.IFS(B205='Número de actividades'!$C$3,'Número de actividades'!$B$3,B205='Número de actividades'!$C$4,'Número de actividades'!$B$3,B205='Número de actividades'!$C$5,'Número de actividades'!$B$3,B205='Número de actividades'!$C$6,'Número de actividades'!$B$3,B205='Número de actividades'!$C$7,'Número de actividades'!$B$7,B205='Número de actividades'!$C$8,'Número de actividades'!$B$7,B205='Número de actividades'!$C$9,'Número de actividades'!$B$9,B205='Número de actividades'!$C$10,'Número de actividades'!$B$9,B205='Número de actividades'!$C$11,'Número de actividades'!$B$9,B205='Número de actividades'!$B$12,'Número de actividades'!$B$12)</f>
        <v>#N/A</v>
      </c>
      <c r="B205" s="244"/>
      <c r="C205" s="160"/>
      <c r="D205" s="160"/>
      <c r="E205" s="160"/>
      <c r="F205" s="160"/>
      <c r="G205" s="160"/>
      <c r="H205" s="160"/>
      <c r="I205" s="160"/>
      <c r="J205" s="165"/>
      <c r="K205" s="149"/>
      <c r="L205" s="155">
        <v>0</v>
      </c>
      <c r="M205" s="149"/>
      <c r="N205" s="147">
        <v>0</v>
      </c>
      <c r="O205" s="153"/>
      <c r="P205" s="155">
        <v>0</v>
      </c>
      <c r="Q205" s="264"/>
      <c r="R205" s="177"/>
      <c r="S205" s="265"/>
      <c r="T205" s="183" t="e">
        <f t="shared" si="6"/>
        <v>#DIV/0!</v>
      </c>
      <c r="U205" s="184"/>
      <c r="V205" s="174"/>
    </row>
    <row r="206" spans="1:22" ht="16.5" customHeight="1" x14ac:dyDescent="0.25">
      <c r="A206" s="243" t="e" cm="1">
        <f t="array" ref="A206">+_xlfn.IFS(B206='Número de actividades'!$C$3,'Número de actividades'!$B$3,B206='Número de actividades'!$C$4,'Número de actividades'!$B$3,B206='Número de actividades'!$C$5,'Número de actividades'!$B$3,B206='Número de actividades'!$C$6,'Número de actividades'!$B$3,B206='Número de actividades'!$C$7,'Número de actividades'!$B$7,B206='Número de actividades'!$C$8,'Número de actividades'!$B$7,B206='Número de actividades'!$C$9,'Número de actividades'!$B$9,B206='Número de actividades'!$C$10,'Número de actividades'!$B$9,B206='Número de actividades'!$C$11,'Número de actividades'!$B$9,B206='Número de actividades'!$B$12,'Número de actividades'!$B$12)</f>
        <v>#N/A</v>
      </c>
      <c r="B206" s="244"/>
      <c r="C206" s="160"/>
      <c r="D206" s="160"/>
      <c r="E206" s="160"/>
      <c r="F206" s="160"/>
      <c r="G206" s="160"/>
      <c r="H206" s="160"/>
      <c r="I206" s="160"/>
      <c r="J206" s="165"/>
      <c r="K206" s="149"/>
      <c r="L206" s="155">
        <v>0</v>
      </c>
      <c r="M206" s="149"/>
      <c r="N206" s="147">
        <v>0</v>
      </c>
      <c r="O206" s="153"/>
      <c r="P206" s="155">
        <v>0</v>
      </c>
      <c r="Q206" s="264"/>
      <c r="R206" s="177"/>
      <c r="S206" s="265"/>
      <c r="T206" s="183" t="e">
        <f t="shared" si="6"/>
        <v>#DIV/0!</v>
      </c>
      <c r="U206" s="184"/>
      <c r="V206" s="174"/>
    </row>
    <row r="207" spans="1:22" ht="16.5" customHeight="1" x14ac:dyDescent="0.25">
      <c r="A207" s="243" t="e" cm="1">
        <f t="array" ref="A207">+_xlfn.IFS(B207='Número de actividades'!$C$3,'Número de actividades'!$B$3,B207='Número de actividades'!$C$4,'Número de actividades'!$B$3,B207='Número de actividades'!$C$5,'Número de actividades'!$B$3,B207='Número de actividades'!$C$6,'Número de actividades'!$B$3,B207='Número de actividades'!$C$7,'Número de actividades'!$B$7,B207='Número de actividades'!$C$8,'Número de actividades'!$B$7,B207='Número de actividades'!$C$9,'Número de actividades'!$B$9,B207='Número de actividades'!$C$10,'Número de actividades'!$B$9,B207='Número de actividades'!$C$11,'Número de actividades'!$B$9,B207='Número de actividades'!$B$12,'Número de actividades'!$B$12)</f>
        <v>#N/A</v>
      </c>
      <c r="B207" s="244"/>
      <c r="C207" s="160"/>
      <c r="D207" s="160"/>
      <c r="E207" s="160"/>
      <c r="F207" s="160"/>
      <c r="G207" s="160"/>
      <c r="H207" s="160"/>
      <c r="I207" s="160"/>
      <c r="J207" s="165"/>
      <c r="K207" s="149"/>
      <c r="L207" s="155">
        <v>0</v>
      </c>
      <c r="M207" s="149"/>
      <c r="N207" s="147">
        <v>0</v>
      </c>
      <c r="O207" s="153"/>
      <c r="P207" s="155">
        <v>0</v>
      </c>
      <c r="Q207" s="264"/>
      <c r="R207" s="177"/>
      <c r="S207" s="265"/>
      <c r="T207" s="183" t="e">
        <f t="shared" si="6"/>
        <v>#DIV/0!</v>
      </c>
      <c r="U207" s="184"/>
      <c r="V207" s="174"/>
    </row>
    <row r="208" spans="1:22" ht="16.5" customHeight="1" x14ac:dyDescent="0.25">
      <c r="A208" s="243" t="e" cm="1">
        <f t="array" ref="A208">+_xlfn.IFS(B208='Número de actividades'!$C$3,'Número de actividades'!$B$3,B208='Número de actividades'!$C$4,'Número de actividades'!$B$3,B208='Número de actividades'!$C$5,'Número de actividades'!$B$3,B208='Número de actividades'!$C$6,'Número de actividades'!$B$3,B208='Número de actividades'!$C$7,'Número de actividades'!$B$7,B208='Número de actividades'!$C$8,'Número de actividades'!$B$7,B208='Número de actividades'!$C$9,'Número de actividades'!$B$9,B208='Número de actividades'!$C$10,'Número de actividades'!$B$9,B208='Número de actividades'!$C$11,'Número de actividades'!$B$9,B208='Número de actividades'!$B$12,'Número de actividades'!$B$12)</f>
        <v>#N/A</v>
      </c>
      <c r="B208" s="244"/>
      <c r="C208" s="160"/>
      <c r="D208" s="160"/>
      <c r="E208" s="160"/>
      <c r="F208" s="160"/>
      <c r="G208" s="160"/>
      <c r="H208" s="160"/>
      <c r="I208" s="160"/>
      <c r="J208" s="165"/>
      <c r="K208" s="149"/>
      <c r="L208" s="155">
        <v>0</v>
      </c>
      <c r="M208" s="149"/>
      <c r="N208" s="147">
        <v>0</v>
      </c>
      <c r="O208" s="153"/>
      <c r="P208" s="155">
        <v>0</v>
      </c>
      <c r="Q208" s="264"/>
      <c r="R208" s="177"/>
      <c r="S208" s="265"/>
      <c r="T208" s="183" t="e">
        <f t="shared" si="6"/>
        <v>#DIV/0!</v>
      </c>
      <c r="U208" s="184"/>
      <c r="V208" s="174"/>
    </row>
    <row r="209" spans="1:22" ht="16.5" customHeight="1" x14ac:dyDescent="0.25">
      <c r="A209" s="243" t="e" cm="1">
        <f t="array" ref="A209">+_xlfn.IFS(B209='Número de actividades'!$C$3,'Número de actividades'!$B$3,B209='Número de actividades'!$C$4,'Número de actividades'!$B$3,B209='Número de actividades'!$C$5,'Número de actividades'!$B$3,B209='Número de actividades'!$C$6,'Número de actividades'!$B$3,B209='Número de actividades'!$C$7,'Número de actividades'!$B$7,B209='Número de actividades'!$C$8,'Número de actividades'!$B$7,B209='Número de actividades'!$C$9,'Número de actividades'!$B$9,B209='Número de actividades'!$C$10,'Número de actividades'!$B$9,B209='Número de actividades'!$C$11,'Número de actividades'!$B$9,B209='Número de actividades'!$B$12,'Número de actividades'!$B$12)</f>
        <v>#N/A</v>
      </c>
      <c r="B209" s="244"/>
      <c r="C209" s="160"/>
      <c r="D209" s="160"/>
      <c r="E209" s="160"/>
      <c r="F209" s="160"/>
      <c r="G209" s="160"/>
      <c r="H209" s="160"/>
      <c r="I209" s="160"/>
      <c r="J209" s="165"/>
      <c r="K209" s="149"/>
      <c r="L209" s="155">
        <v>0</v>
      </c>
      <c r="M209" s="149"/>
      <c r="N209" s="147">
        <v>0</v>
      </c>
      <c r="O209" s="153"/>
      <c r="P209" s="155">
        <v>0</v>
      </c>
      <c r="Q209" s="264"/>
      <c r="R209" s="177"/>
      <c r="S209" s="265"/>
      <c r="T209" s="183" t="e">
        <f t="shared" si="6"/>
        <v>#DIV/0!</v>
      </c>
      <c r="U209" s="184"/>
      <c r="V209" s="174"/>
    </row>
    <row r="210" spans="1:22" ht="16.5" customHeight="1" x14ac:dyDescent="0.25">
      <c r="A210" s="243" t="e" cm="1">
        <f t="array" ref="A210">+_xlfn.IFS(B210='Número de actividades'!$C$3,'Número de actividades'!$B$3,B210='Número de actividades'!$C$4,'Número de actividades'!$B$3,B210='Número de actividades'!$C$5,'Número de actividades'!$B$3,B210='Número de actividades'!$C$6,'Número de actividades'!$B$3,B210='Número de actividades'!$C$7,'Número de actividades'!$B$7,B210='Número de actividades'!$C$8,'Número de actividades'!$B$7,B210='Número de actividades'!$C$9,'Número de actividades'!$B$9,B210='Número de actividades'!$C$10,'Número de actividades'!$B$9,B210='Número de actividades'!$C$11,'Número de actividades'!$B$9,B210='Número de actividades'!$B$12,'Número de actividades'!$B$12)</f>
        <v>#N/A</v>
      </c>
      <c r="B210" s="244"/>
      <c r="C210" s="160"/>
      <c r="D210" s="160"/>
      <c r="E210" s="160"/>
      <c r="F210" s="160"/>
      <c r="G210" s="160"/>
      <c r="H210" s="160"/>
      <c r="I210" s="160"/>
      <c r="J210" s="165"/>
      <c r="K210" s="149"/>
      <c r="L210" s="155">
        <v>0</v>
      </c>
      <c r="M210" s="149"/>
      <c r="N210" s="147">
        <v>0</v>
      </c>
      <c r="O210" s="153"/>
      <c r="P210" s="155">
        <v>0</v>
      </c>
      <c r="Q210" s="264"/>
      <c r="R210" s="177"/>
      <c r="S210" s="265"/>
      <c r="T210" s="183" t="e">
        <f t="shared" si="6"/>
        <v>#DIV/0!</v>
      </c>
      <c r="U210" s="184"/>
      <c r="V210" s="174"/>
    </row>
    <row r="211" spans="1:22" ht="16.5" customHeight="1" x14ac:dyDescent="0.25">
      <c r="A211" s="243" t="e" cm="1">
        <f t="array" ref="A211">+_xlfn.IFS(B211='Número de actividades'!$C$3,'Número de actividades'!$B$3,B211='Número de actividades'!$C$4,'Número de actividades'!$B$3,B211='Número de actividades'!$C$5,'Número de actividades'!$B$3,B211='Número de actividades'!$C$6,'Número de actividades'!$B$3,B211='Número de actividades'!$C$7,'Número de actividades'!$B$7,B211='Número de actividades'!$C$8,'Número de actividades'!$B$7,B211='Número de actividades'!$C$9,'Número de actividades'!$B$9,B211='Número de actividades'!$C$10,'Número de actividades'!$B$9,B211='Número de actividades'!$C$11,'Número de actividades'!$B$9,B211='Número de actividades'!$B$12,'Número de actividades'!$B$12)</f>
        <v>#N/A</v>
      </c>
      <c r="B211" s="244"/>
      <c r="C211" s="160"/>
      <c r="D211" s="160"/>
      <c r="E211" s="160"/>
      <c r="F211" s="160"/>
      <c r="G211" s="160"/>
      <c r="H211" s="160"/>
      <c r="I211" s="160"/>
      <c r="J211" s="165"/>
      <c r="K211" s="149"/>
      <c r="L211" s="155">
        <v>0</v>
      </c>
      <c r="M211" s="149"/>
      <c r="N211" s="147">
        <v>0</v>
      </c>
      <c r="O211" s="153"/>
      <c r="P211" s="155">
        <v>0</v>
      </c>
      <c r="Q211" s="264"/>
      <c r="R211" s="177"/>
      <c r="S211" s="265"/>
      <c r="T211" s="183" t="e">
        <f t="shared" ref="T211:T272" si="7">((K211+M211+O211)/(L211+N211+P211))</f>
        <v>#DIV/0!</v>
      </c>
      <c r="U211" s="184"/>
      <c r="V211" s="174"/>
    </row>
    <row r="212" spans="1:22" ht="16.5" customHeight="1" x14ac:dyDescent="0.25">
      <c r="A212" s="243" t="e" cm="1">
        <f t="array" ref="A212">+_xlfn.IFS(B212='Número de actividades'!$C$3,'Número de actividades'!$B$3,B212='Número de actividades'!$C$4,'Número de actividades'!$B$3,B212='Número de actividades'!$C$5,'Número de actividades'!$B$3,B212='Número de actividades'!$C$6,'Número de actividades'!$B$3,B212='Número de actividades'!$C$7,'Número de actividades'!$B$7,B212='Número de actividades'!$C$8,'Número de actividades'!$B$7,B212='Número de actividades'!$C$9,'Número de actividades'!$B$9,B212='Número de actividades'!$C$10,'Número de actividades'!$B$9,B212='Número de actividades'!$C$11,'Número de actividades'!$B$9,B212='Número de actividades'!$B$12,'Número de actividades'!$B$12)</f>
        <v>#N/A</v>
      </c>
      <c r="B212" s="244"/>
      <c r="C212" s="160"/>
      <c r="D212" s="160"/>
      <c r="E212" s="160"/>
      <c r="F212" s="160"/>
      <c r="G212" s="160"/>
      <c r="H212" s="160"/>
      <c r="I212" s="160"/>
      <c r="J212" s="165"/>
      <c r="K212" s="149"/>
      <c r="L212" s="155">
        <v>0</v>
      </c>
      <c r="M212" s="149"/>
      <c r="N212" s="147">
        <v>0</v>
      </c>
      <c r="O212" s="153"/>
      <c r="P212" s="155">
        <v>0</v>
      </c>
      <c r="Q212" s="264"/>
      <c r="R212" s="177"/>
      <c r="S212" s="265"/>
      <c r="T212" s="183" t="e">
        <f t="shared" si="7"/>
        <v>#DIV/0!</v>
      </c>
      <c r="U212" s="184"/>
      <c r="V212" s="174"/>
    </row>
    <row r="213" spans="1:22" ht="16.5" customHeight="1" x14ac:dyDescent="0.25">
      <c r="A213" s="243" t="e" cm="1">
        <f t="array" ref="A213">+_xlfn.IFS(B213='Número de actividades'!$C$3,'Número de actividades'!$B$3,B213='Número de actividades'!$C$4,'Número de actividades'!$B$3,B213='Número de actividades'!$C$5,'Número de actividades'!$B$3,B213='Número de actividades'!$C$6,'Número de actividades'!$B$3,B213='Número de actividades'!$C$7,'Número de actividades'!$B$7,B213='Número de actividades'!$C$8,'Número de actividades'!$B$7,B213='Número de actividades'!$C$9,'Número de actividades'!$B$9,B213='Número de actividades'!$C$10,'Número de actividades'!$B$9,B213='Número de actividades'!$C$11,'Número de actividades'!$B$9,B213='Número de actividades'!$B$12,'Número de actividades'!$B$12)</f>
        <v>#N/A</v>
      </c>
      <c r="B213" s="244"/>
      <c r="C213" s="160"/>
      <c r="D213" s="160"/>
      <c r="E213" s="160"/>
      <c r="F213" s="160"/>
      <c r="G213" s="160"/>
      <c r="H213" s="160"/>
      <c r="I213" s="160"/>
      <c r="J213" s="165"/>
      <c r="K213" s="149"/>
      <c r="L213" s="155">
        <v>0</v>
      </c>
      <c r="M213" s="149"/>
      <c r="N213" s="147">
        <v>0</v>
      </c>
      <c r="O213" s="153"/>
      <c r="P213" s="155">
        <v>0</v>
      </c>
      <c r="Q213" s="264"/>
      <c r="R213" s="177"/>
      <c r="S213" s="265"/>
      <c r="T213" s="183" t="e">
        <f t="shared" si="7"/>
        <v>#DIV/0!</v>
      </c>
      <c r="U213" s="184"/>
      <c r="V213" s="174"/>
    </row>
    <row r="214" spans="1:22" ht="16.5" customHeight="1" x14ac:dyDescent="0.25">
      <c r="A214" s="243" t="e" cm="1">
        <f t="array" ref="A214">+_xlfn.IFS(B214='Número de actividades'!$C$3,'Número de actividades'!$B$3,B214='Número de actividades'!$C$4,'Número de actividades'!$B$3,B214='Número de actividades'!$C$5,'Número de actividades'!$B$3,B214='Número de actividades'!$C$6,'Número de actividades'!$B$3,B214='Número de actividades'!$C$7,'Número de actividades'!$B$7,B214='Número de actividades'!$C$8,'Número de actividades'!$B$7,B214='Número de actividades'!$C$9,'Número de actividades'!$B$9,B214='Número de actividades'!$C$10,'Número de actividades'!$B$9,B214='Número de actividades'!$C$11,'Número de actividades'!$B$9,B214='Número de actividades'!$B$12,'Número de actividades'!$B$12)</f>
        <v>#N/A</v>
      </c>
      <c r="B214" s="244"/>
      <c r="C214" s="160"/>
      <c r="D214" s="160"/>
      <c r="E214" s="160"/>
      <c r="F214" s="160"/>
      <c r="G214" s="160"/>
      <c r="H214" s="160"/>
      <c r="I214" s="160"/>
      <c r="J214" s="165"/>
      <c r="K214" s="149"/>
      <c r="L214" s="155">
        <v>0</v>
      </c>
      <c r="M214" s="149"/>
      <c r="N214" s="147">
        <v>0</v>
      </c>
      <c r="O214" s="153"/>
      <c r="P214" s="155">
        <v>0</v>
      </c>
      <c r="Q214" s="264"/>
      <c r="R214" s="177"/>
      <c r="S214" s="265"/>
      <c r="T214" s="183" t="e">
        <f t="shared" si="7"/>
        <v>#DIV/0!</v>
      </c>
      <c r="U214" s="184"/>
      <c r="V214" s="174"/>
    </row>
    <row r="215" spans="1:22" ht="16.5" customHeight="1" x14ac:dyDescent="0.25">
      <c r="A215" s="243" t="e" cm="1">
        <f t="array" ref="A215">+_xlfn.IFS(B215='Número de actividades'!$C$3,'Número de actividades'!$B$3,B215='Número de actividades'!$C$4,'Número de actividades'!$B$3,B215='Número de actividades'!$C$5,'Número de actividades'!$B$3,B215='Número de actividades'!$C$6,'Número de actividades'!$B$3,B215='Número de actividades'!$C$7,'Número de actividades'!$B$7,B215='Número de actividades'!$C$8,'Número de actividades'!$B$7,B215='Número de actividades'!$C$9,'Número de actividades'!$B$9,B215='Número de actividades'!$C$10,'Número de actividades'!$B$9,B215='Número de actividades'!$C$11,'Número de actividades'!$B$9,B215='Número de actividades'!$B$12,'Número de actividades'!$B$12)</f>
        <v>#N/A</v>
      </c>
      <c r="B215" s="244"/>
      <c r="C215" s="160"/>
      <c r="D215" s="160"/>
      <c r="E215" s="160"/>
      <c r="F215" s="160"/>
      <c r="G215" s="160"/>
      <c r="H215" s="160"/>
      <c r="I215" s="160"/>
      <c r="J215" s="165"/>
      <c r="K215" s="149"/>
      <c r="L215" s="155">
        <v>0</v>
      </c>
      <c r="M215" s="149"/>
      <c r="N215" s="147">
        <v>0</v>
      </c>
      <c r="O215" s="153"/>
      <c r="P215" s="155">
        <v>0</v>
      </c>
      <c r="Q215" s="264"/>
      <c r="R215" s="177"/>
      <c r="S215" s="265"/>
      <c r="T215" s="183" t="e">
        <f t="shared" si="7"/>
        <v>#DIV/0!</v>
      </c>
      <c r="U215" s="184"/>
      <c r="V215" s="174"/>
    </row>
    <row r="216" spans="1:22" ht="16.5" customHeight="1" x14ac:dyDescent="0.25">
      <c r="A216" s="243" t="e" cm="1">
        <f t="array" ref="A216">+_xlfn.IFS(B216='Número de actividades'!$C$3,'Número de actividades'!$B$3,B216='Número de actividades'!$C$4,'Número de actividades'!$B$3,B216='Número de actividades'!$C$5,'Número de actividades'!$B$3,B216='Número de actividades'!$C$6,'Número de actividades'!$B$3,B216='Número de actividades'!$C$7,'Número de actividades'!$B$7,B216='Número de actividades'!$C$8,'Número de actividades'!$B$7,B216='Número de actividades'!$C$9,'Número de actividades'!$B$9,B216='Número de actividades'!$C$10,'Número de actividades'!$B$9,B216='Número de actividades'!$C$11,'Número de actividades'!$B$9,B216='Número de actividades'!$B$12,'Número de actividades'!$B$12)</f>
        <v>#N/A</v>
      </c>
      <c r="B216" s="244"/>
      <c r="C216" s="160"/>
      <c r="D216" s="160"/>
      <c r="E216" s="160"/>
      <c r="F216" s="160"/>
      <c r="G216" s="160"/>
      <c r="H216" s="160"/>
      <c r="I216" s="160"/>
      <c r="J216" s="165"/>
      <c r="K216" s="149"/>
      <c r="L216" s="155">
        <v>0</v>
      </c>
      <c r="M216" s="149"/>
      <c r="N216" s="147">
        <v>0</v>
      </c>
      <c r="O216" s="153"/>
      <c r="P216" s="155">
        <v>0</v>
      </c>
      <c r="Q216" s="264"/>
      <c r="R216" s="177"/>
      <c r="S216" s="265"/>
      <c r="T216" s="183" t="e">
        <f t="shared" si="7"/>
        <v>#DIV/0!</v>
      </c>
      <c r="U216" s="184"/>
      <c r="V216" s="174"/>
    </row>
    <row r="217" spans="1:22" ht="16.5" customHeight="1" x14ac:dyDescent="0.25">
      <c r="A217" s="243" t="e" cm="1">
        <f t="array" ref="A217">+_xlfn.IFS(B217='Número de actividades'!$C$3,'Número de actividades'!$B$3,B217='Número de actividades'!$C$4,'Número de actividades'!$B$3,B217='Número de actividades'!$C$5,'Número de actividades'!$B$3,B217='Número de actividades'!$C$6,'Número de actividades'!$B$3,B217='Número de actividades'!$C$7,'Número de actividades'!$B$7,B217='Número de actividades'!$C$8,'Número de actividades'!$B$7,B217='Número de actividades'!$C$9,'Número de actividades'!$B$9,B217='Número de actividades'!$C$10,'Número de actividades'!$B$9,B217='Número de actividades'!$C$11,'Número de actividades'!$B$9,B217='Número de actividades'!$B$12,'Número de actividades'!$B$12)</f>
        <v>#N/A</v>
      </c>
      <c r="B217" s="244"/>
      <c r="C217" s="160"/>
      <c r="D217" s="160"/>
      <c r="E217" s="160"/>
      <c r="F217" s="160"/>
      <c r="G217" s="160"/>
      <c r="H217" s="160"/>
      <c r="I217" s="160"/>
      <c r="J217" s="165"/>
      <c r="K217" s="149"/>
      <c r="L217" s="155">
        <v>0</v>
      </c>
      <c r="M217" s="149"/>
      <c r="N217" s="147">
        <v>0</v>
      </c>
      <c r="O217" s="153"/>
      <c r="P217" s="155">
        <v>0</v>
      </c>
      <c r="Q217" s="264"/>
      <c r="R217" s="177"/>
      <c r="S217" s="265"/>
      <c r="T217" s="183" t="e">
        <f t="shared" si="7"/>
        <v>#DIV/0!</v>
      </c>
      <c r="U217" s="184"/>
      <c r="V217" s="174"/>
    </row>
    <row r="218" spans="1:22" ht="16.5" customHeight="1" x14ac:dyDescent="0.25">
      <c r="A218" s="243" t="e" cm="1">
        <f t="array" ref="A218">+_xlfn.IFS(B218='Número de actividades'!$C$3,'Número de actividades'!$B$3,B218='Número de actividades'!$C$4,'Número de actividades'!$B$3,B218='Número de actividades'!$C$5,'Número de actividades'!$B$3,B218='Número de actividades'!$C$6,'Número de actividades'!$B$3,B218='Número de actividades'!$C$7,'Número de actividades'!$B$7,B218='Número de actividades'!$C$8,'Número de actividades'!$B$7,B218='Número de actividades'!$C$9,'Número de actividades'!$B$9,B218='Número de actividades'!$C$10,'Número de actividades'!$B$9,B218='Número de actividades'!$C$11,'Número de actividades'!$B$9,B218='Número de actividades'!$B$12,'Número de actividades'!$B$12)</f>
        <v>#N/A</v>
      </c>
      <c r="B218" s="244"/>
      <c r="C218" s="160"/>
      <c r="D218" s="160"/>
      <c r="E218" s="160"/>
      <c r="F218" s="160"/>
      <c r="G218" s="160"/>
      <c r="H218" s="160"/>
      <c r="I218" s="160"/>
      <c r="J218" s="165"/>
      <c r="K218" s="149"/>
      <c r="L218" s="155">
        <v>0</v>
      </c>
      <c r="M218" s="149"/>
      <c r="N218" s="147">
        <v>0</v>
      </c>
      <c r="O218" s="153"/>
      <c r="P218" s="155">
        <v>0</v>
      </c>
      <c r="Q218" s="264"/>
      <c r="R218" s="177"/>
      <c r="S218" s="265"/>
      <c r="T218" s="183" t="e">
        <f t="shared" si="7"/>
        <v>#DIV/0!</v>
      </c>
      <c r="U218" s="184"/>
      <c r="V218" s="174"/>
    </row>
    <row r="219" spans="1:22" ht="16.5" customHeight="1" x14ac:dyDescent="0.25">
      <c r="A219" s="243" t="e" cm="1">
        <f t="array" ref="A219">+_xlfn.IFS(B219='Número de actividades'!$C$3,'Número de actividades'!$B$3,B219='Número de actividades'!$C$4,'Número de actividades'!$B$3,B219='Número de actividades'!$C$5,'Número de actividades'!$B$3,B219='Número de actividades'!$C$6,'Número de actividades'!$B$3,B219='Número de actividades'!$C$7,'Número de actividades'!$B$7,B219='Número de actividades'!$C$8,'Número de actividades'!$B$7,B219='Número de actividades'!$C$9,'Número de actividades'!$B$9,B219='Número de actividades'!$C$10,'Número de actividades'!$B$9,B219='Número de actividades'!$C$11,'Número de actividades'!$B$9,B219='Número de actividades'!$B$12,'Número de actividades'!$B$12)</f>
        <v>#N/A</v>
      </c>
      <c r="B219" s="244"/>
      <c r="C219" s="160"/>
      <c r="D219" s="160"/>
      <c r="E219" s="160"/>
      <c r="F219" s="160"/>
      <c r="G219" s="160"/>
      <c r="H219" s="160"/>
      <c r="I219" s="160"/>
      <c r="J219" s="165"/>
      <c r="K219" s="149"/>
      <c r="L219" s="155">
        <v>0</v>
      </c>
      <c r="M219" s="149"/>
      <c r="N219" s="147">
        <v>0</v>
      </c>
      <c r="O219" s="153"/>
      <c r="P219" s="155">
        <v>0</v>
      </c>
      <c r="Q219" s="264"/>
      <c r="R219" s="177"/>
      <c r="S219" s="265"/>
      <c r="T219" s="183" t="e">
        <f t="shared" si="7"/>
        <v>#DIV/0!</v>
      </c>
      <c r="U219" s="184"/>
      <c r="V219" s="174"/>
    </row>
    <row r="220" spans="1:22" ht="16.5" customHeight="1" x14ac:dyDescent="0.25">
      <c r="A220" s="243" t="e" cm="1">
        <f t="array" ref="A220">+_xlfn.IFS(B220='Número de actividades'!$C$3,'Número de actividades'!$B$3,B220='Número de actividades'!$C$4,'Número de actividades'!$B$3,B220='Número de actividades'!$C$5,'Número de actividades'!$B$3,B220='Número de actividades'!$C$6,'Número de actividades'!$B$3,B220='Número de actividades'!$C$7,'Número de actividades'!$B$7,B220='Número de actividades'!$C$8,'Número de actividades'!$B$7,B220='Número de actividades'!$C$9,'Número de actividades'!$B$9,B220='Número de actividades'!$C$10,'Número de actividades'!$B$9,B220='Número de actividades'!$C$11,'Número de actividades'!$B$9,B220='Número de actividades'!$B$12,'Número de actividades'!$B$12)</f>
        <v>#N/A</v>
      </c>
      <c r="B220" s="244"/>
      <c r="C220" s="160"/>
      <c r="D220" s="160"/>
      <c r="E220" s="160"/>
      <c r="F220" s="160"/>
      <c r="G220" s="160"/>
      <c r="H220" s="160"/>
      <c r="I220" s="160"/>
      <c r="J220" s="165"/>
      <c r="K220" s="149"/>
      <c r="L220" s="155">
        <v>0</v>
      </c>
      <c r="M220" s="149"/>
      <c r="N220" s="147">
        <v>0</v>
      </c>
      <c r="O220" s="153"/>
      <c r="P220" s="155">
        <v>0</v>
      </c>
      <c r="Q220" s="264"/>
      <c r="R220" s="177"/>
      <c r="S220" s="265"/>
      <c r="T220" s="183" t="e">
        <f t="shared" si="7"/>
        <v>#DIV/0!</v>
      </c>
      <c r="U220" s="184"/>
      <c r="V220" s="174"/>
    </row>
    <row r="221" spans="1:22" ht="16.5" customHeight="1" x14ac:dyDescent="0.25">
      <c r="A221" s="243" t="e" cm="1">
        <f t="array" ref="A221">+_xlfn.IFS(B221='Número de actividades'!$C$3,'Número de actividades'!$B$3,B221='Número de actividades'!$C$4,'Número de actividades'!$B$3,B221='Número de actividades'!$C$5,'Número de actividades'!$B$3,B221='Número de actividades'!$C$6,'Número de actividades'!$B$3,B221='Número de actividades'!$C$7,'Número de actividades'!$B$7,B221='Número de actividades'!$C$8,'Número de actividades'!$B$7,B221='Número de actividades'!$C$9,'Número de actividades'!$B$9,B221='Número de actividades'!$C$10,'Número de actividades'!$B$9,B221='Número de actividades'!$C$11,'Número de actividades'!$B$9,B221='Número de actividades'!$B$12,'Número de actividades'!$B$12)</f>
        <v>#N/A</v>
      </c>
      <c r="B221" s="244"/>
      <c r="C221" s="160"/>
      <c r="D221" s="160"/>
      <c r="E221" s="160"/>
      <c r="F221" s="160"/>
      <c r="G221" s="160"/>
      <c r="H221" s="160"/>
      <c r="I221" s="160"/>
      <c r="J221" s="165"/>
      <c r="K221" s="149"/>
      <c r="L221" s="155">
        <v>0</v>
      </c>
      <c r="M221" s="149"/>
      <c r="N221" s="147">
        <v>0</v>
      </c>
      <c r="O221" s="153"/>
      <c r="P221" s="155">
        <v>0</v>
      </c>
      <c r="Q221" s="264"/>
      <c r="R221" s="177"/>
      <c r="S221" s="265"/>
      <c r="T221" s="183" t="e">
        <f t="shared" si="7"/>
        <v>#DIV/0!</v>
      </c>
      <c r="U221" s="184"/>
      <c r="V221" s="174"/>
    </row>
    <row r="222" spans="1:22" ht="16.5" customHeight="1" x14ac:dyDescent="0.25">
      <c r="A222" s="243" t="e" cm="1">
        <f t="array" ref="A222">+_xlfn.IFS(B222='Número de actividades'!$C$3,'Número de actividades'!$B$3,B222='Número de actividades'!$C$4,'Número de actividades'!$B$3,B222='Número de actividades'!$C$5,'Número de actividades'!$B$3,B222='Número de actividades'!$C$6,'Número de actividades'!$B$3,B222='Número de actividades'!$C$7,'Número de actividades'!$B$7,B222='Número de actividades'!$C$8,'Número de actividades'!$B$7,B222='Número de actividades'!$C$9,'Número de actividades'!$B$9,B222='Número de actividades'!$C$10,'Número de actividades'!$B$9,B222='Número de actividades'!$C$11,'Número de actividades'!$B$9,B222='Número de actividades'!$B$12,'Número de actividades'!$B$12)</f>
        <v>#N/A</v>
      </c>
      <c r="B222" s="244"/>
      <c r="C222" s="160"/>
      <c r="D222" s="160"/>
      <c r="E222" s="160"/>
      <c r="F222" s="160"/>
      <c r="G222" s="160"/>
      <c r="H222" s="160"/>
      <c r="I222" s="160"/>
      <c r="J222" s="165"/>
      <c r="K222" s="149"/>
      <c r="L222" s="155">
        <v>0</v>
      </c>
      <c r="M222" s="149"/>
      <c r="N222" s="147">
        <v>0</v>
      </c>
      <c r="O222" s="153"/>
      <c r="P222" s="155">
        <v>0</v>
      </c>
      <c r="Q222" s="264"/>
      <c r="R222" s="177"/>
      <c r="S222" s="265"/>
      <c r="T222" s="183" t="e">
        <f t="shared" si="7"/>
        <v>#DIV/0!</v>
      </c>
      <c r="U222" s="184"/>
      <c r="V222" s="174"/>
    </row>
    <row r="223" spans="1:22" ht="16.5" customHeight="1" x14ac:dyDescent="0.25">
      <c r="A223" s="243" t="e" cm="1">
        <f t="array" ref="A223">+_xlfn.IFS(B223='Número de actividades'!$C$3,'Número de actividades'!$B$3,B223='Número de actividades'!$C$4,'Número de actividades'!$B$3,B223='Número de actividades'!$C$5,'Número de actividades'!$B$3,B223='Número de actividades'!$C$6,'Número de actividades'!$B$3,B223='Número de actividades'!$C$7,'Número de actividades'!$B$7,B223='Número de actividades'!$C$8,'Número de actividades'!$B$7,B223='Número de actividades'!$C$9,'Número de actividades'!$B$9,B223='Número de actividades'!$C$10,'Número de actividades'!$B$9,B223='Número de actividades'!$C$11,'Número de actividades'!$B$9,B223='Número de actividades'!$B$12,'Número de actividades'!$B$12)</f>
        <v>#N/A</v>
      </c>
      <c r="B223" s="244"/>
      <c r="C223" s="160"/>
      <c r="D223" s="160"/>
      <c r="E223" s="160"/>
      <c r="F223" s="160"/>
      <c r="G223" s="160"/>
      <c r="H223" s="160"/>
      <c r="I223" s="160"/>
      <c r="J223" s="165"/>
      <c r="K223" s="149"/>
      <c r="L223" s="155">
        <v>0</v>
      </c>
      <c r="M223" s="149"/>
      <c r="N223" s="147">
        <v>0</v>
      </c>
      <c r="O223" s="153"/>
      <c r="P223" s="155">
        <v>0</v>
      </c>
      <c r="Q223" s="264"/>
      <c r="R223" s="177"/>
      <c r="S223" s="265"/>
      <c r="T223" s="183" t="e">
        <f t="shared" si="7"/>
        <v>#DIV/0!</v>
      </c>
      <c r="U223" s="184"/>
      <c r="V223" s="174"/>
    </row>
    <row r="224" spans="1:22" ht="16.5" customHeight="1" x14ac:dyDescent="0.25">
      <c r="A224" s="243" t="e" cm="1">
        <f t="array" ref="A224">+_xlfn.IFS(B224='Número de actividades'!$C$3,'Número de actividades'!$B$3,B224='Número de actividades'!$C$4,'Número de actividades'!$B$3,B224='Número de actividades'!$C$5,'Número de actividades'!$B$3,B224='Número de actividades'!$C$6,'Número de actividades'!$B$3,B224='Número de actividades'!$C$7,'Número de actividades'!$B$7,B224='Número de actividades'!$C$8,'Número de actividades'!$B$7,B224='Número de actividades'!$C$9,'Número de actividades'!$B$9,B224='Número de actividades'!$C$10,'Número de actividades'!$B$9,B224='Número de actividades'!$C$11,'Número de actividades'!$B$9,B224='Número de actividades'!$B$12,'Número de actividades'!$B$12)</f>
        <v>#N/A</v>
      </c>
      <c r="B224" s="244"/>
      <c r="C224" s="160"/>
      <c r="D224" s="160"/>
      <c r="E224" s="160"/>
      <c r="F224" s="160"/>
      <c r="G224" s="160"/>
      <c r="H224" s="160"/>
      <c r="I224" s="160"/>
      <c r="J224" s="165"/>
      <c r="K224" s="149"/>
      <c r="L224" s="155">
        <v>0</v>
      </c>
      <c r="M224" s="149"/>
      <c r="N224" s="147">
        <v>0</v>
      </c>
      <c r="O224" s="153"/>
      <c r="P224" s="155">
        <v>0</v>
      </c>
      <c r="Q224" s="264"/>
      <c r="R224" s="177"/>
      <c r="S224" s="265"/>
      <c r="T224" s="183" t="e">
        <f t="shared" si="7"/>
        <v>#DIV/0!</v>
      </c>
      <c r="U224" s="184"/>
      <c r="V224" s="174"/>
    </row>
    <row r="225" spans="1:22" ht="16.5" customHeight="1" x14ac:dyDescent="0.25">
      <c r="A225" s="243" t="e" cm="1">
        <f t="array" ref="A225">+_xlfn.IFS(B225='Número de actividades'!$C$3,'Número de actividades'!$B$3,B225='Número de actividades'!$C$4,'Número de actividades'!$B$3,B225='Número de actividades'!$C$5,'Número de actividades'!$B$3,B225='Número de actividades'!$C$6,'Número de actividades'!$B$3,B225='Número de actividades'!$C$7,'Número de actividades'!$B$7,B225='Número de actividades'!$C$8,'Número de actividades'!$B$7,B225='Número de actividades'!$C$9,'Número de actividades'!$B$9,B225='Número de actividades'!$C$10,'Número de actividades'!$B$9,B225='Número de actividades'!$C$11,'Número de actividades'!$B$9,B225='Número de actividades'!$B$12,'Número de actividades'!$B$12)</f>
        <v>#N/A</v>
      </c>
      <c r="B225" s="244"/>
      <c r="C225" s="160"/>
      <c r="D225" s="160"/>
      <c r="E225" s="160"/>
      <c r="F225" s="160"/>
      <c r="G225" s="160"/>
      <c r="H225" s="160"/>
      <c r="I225" s="160"/>
      <c r="J225" s="165"/>
      <c r="K225" s="149"/>
      <c r="L225" s="155">
        <v>0</v>
      </c>
      <c r="M225" s="149"/>
      <c r="N225" s="147">
        <v>0</v>
      </c>
      <c r="O225" s="153"/>
      <c r="P225" s="155">
        <v>0</v>
      </c>
      <c r="Q225" s="264"/>
      <c r="R225" s="177"/>
      <c r="S225" s="265"/>
      <c r="T225" s="183" t="e">
        <f t="shared" si="7"/>
        <v>#DIV/0!</v>
      </c>
      <c r="U225" s="184"/>
      <c r="V225" s="174"/>
    </row>
    <row r="226" spans="1:22" ht="16.5" customHeight="1" x14ac:dyDescent="0.25">
      <c r="A226" s="243" t="e" cm="1">
        <f t="array" ref="A226">+_xlfn.IFS(B226='Número de actividades'!$C$3,'Número de actividades'!$B$3,B226='Número de actividades'!$C$4,'Número de actividades'!$B$3,B226='Número de actividades'!$C$5,'Número de actividades'!$B$3,B226='Número de actividades'!$C$6,'Número de actividades'!$B$3,B226='Número de actividades'!$C$7,'Número de actividades'!$B$7,B226='Número de actividades'!$C$8,'Número de actividades'!$B$7,B226='Número de actividades'!$C$9,'Número de actividades'!$B$9,B226='Número de actividades'!$C$10,'Número de actividades'!$B$9,B226='Número de actividades'!$C$11,'Número de actividades'!$B$9,B226='Número de actividades'!$B$12,'Número de actividades'!$B$12)</f>
        <v>#N/A</v>
      </c>
      <c r="B226" s="244"/>
      <c r="C226" s="160"/>
      <c r="D226" s="160"/>
      <c r="E226" s="160"/>
      <c r="F226" s="160"/>
      <c r="G226" s="160"/>
      <c r="H226" s="160"/>
      <c r="I226" s="160"/>
      <c r="J226" s="165"/>
      <c r="K226" s="149"/>
      <c r="L226" s="155">
        <v>0</v>
      </c>
      <c r="M226" s="149"/>
      <c r="N226" s="147">
        <v>0</v>
      </c>
      <c r="O226" s="153"/>
      <c r="P226" s="155">
        <v>0</v>
      </c>
      <c r="Q226" s="264"/>
      <c r="R226" s="177"/>
      <c r="S226" s="265"/>
      <c r="T226" s="183" t="e">
        <f t="shared" si="7"/>
        <v>#DIV/0!</v>
      </c>
      <c r="U226" s="184"/>
      <c r="V226" s="174"/>
    </row>
    <row r="227" spans="1:22" ht="16.5" customHeight="1" x14ac:dyDescent="0.25">
      <c r="A227" s="243" t="e" cm="1">
        <f t="array" ref="A227">+_xlfn.IFS(B227='Número de actividades'!$C$3,'Número de actividades'!$B$3,B227='Número de actividades'!$C$4,'Número de actividades'!$B$3,B227='Número de actividades'!$C$5,'Número de actividades'!$B$3,B227='Número de actividades'!$C$6,'Número de actividades'!$B$3,B227='Número de actividades'!$C$7,'Número de actividades'!$B$7,B227='Número de actividades'!$C$8,'Número de actividades'!$B$7,B227='Número de actividades'!$C$9,'Número de actividades'!$B$9,B227='Número de actividades'!$C$10,'Número de actividades'!$B$9,B227='Número de actividades'!$C$11,'Número de actividades'!$B$9,B227='Número de actividades'!$B$12,'Número de actividades'!$B$12)</f>
        <v>#N/A</v>
      </c>
      <c r="B227" s="244"/>
      <c r="C227" s="160"/>
      <c r="D227" s="160"/>
      <c r="E227" s="160"/>
      <c r="F227" s="160"/>
      <c r="G227" s="160"/>
      <c r="H227" s="160"/>
      <c r="I227" s="160"/>
      <c r="J227" s="165"/>
      <c r="K227" s="149"/>
      <c r="L227" s="155">
        <v>0</v>
      </c>
      <c r="M227" s="149"/>
      <c r="N227" s="147">
        <v>0</v>
      </c>
      <c r="O227" s="153"/>
      <c r="P227" s="155">
        <v>0</v>
      </c>
      <c r="Q227" s="264"/>
      <c r="R227" s="177"/>
      <c r="S227" s="265"/>
      <c r="T227" s="183" t="e">
        <f t="shared" si="7"/>
        <v>#DIV/0!</v>
      </c>
      <c r="U227" s="184"/>
      <c r="V227" s="174"/>
    </row>
    <row r="228" spans="1:22" ht="16.5" customHeight="1" x14ac:dyDescent="0.25">
      <c r="A228" s="243" t="e" cm="1">
        <f t="array" ref="A228">+_xlfn.IFS(B228='Número de actividades'!$C$3,'Número de actividades'!$B$3,B228='Número de actividades'!$C$4,'Número de actividades'!$B$3,B228='Número de actividades'!$C$5,'Número de actividades'!$B$3,B228='Número de actividades'!$C$6,'Número de actividades'!$B$3,B228='Número de actividades'!$C$7,'Número de actividades'!$B$7,B228='Número de actividades'!$C$8,'Número de actividades'!$B$7,B228='Número de actividades'!$C$9,'Número de actividades'!$B$9,B228='Número de actividades'!$C$10,'Número de actividades'!$B$9,B228='Número de actividades'!$C$11,'Número de actividades'!$B$9,B228='Número de actividades'!$B$12,'Número de actividades'!$B$12)</f>
        <v>#N/A</v>
      </c>
      <c r="B228" s="244"/>
      <c r="C228" s="160"/>
      <c r="D228" s="160"/>
      <c r="E228" s="160"/>
      <c r="F228" s="160"/>
      <c r="G228" s="160"/>
      <c r="H228" s="160"/>
      <c r="I228" s="160"/>
      <c r="J228" s="165"/>
      <c r="K228" s="149"/>
      <c r="L228" s="155">
        <v>0</v>
      </c>
      <c r="M228" s="149"/>
      <c r="N228" s="147">
        <v>0</v>
      </c>
      <c r="O228" s="153"/>
      <c r="P228" s="155">
        <v>0</v>
      </c>
      <c r="Q228" s="264"/>
      <c r="R228" s="177"/>
      <c r="S228" s="265"/>
      <c r="T228" s="183" t="e">
        <f t="shared" si="7"/>
        <v>#DIV/0!</v>
      </c>
      <c r="U228" s="184"/>
      <c r="V228" s="174"/>
    </row>
    <row r="229" spans="1:22" ht="16.5" customHeight="1" x14ac:dyDescent="0.25">
      <c r="A229" s="243" t="e" cm="1">
        <f t="array" ref="A229">+_xlfn.IFS(B229='Número de actividades'!$C$3,'Número de actividades'!$B$3,B229='Número de actividades'!$C$4,'Número de actividades'!$B$3,B229='Número de actividades'!$C$5,'Número de actividades'!$B$3,B229='Número de actividades'!$C$6,'Número de actividades'!$B$3,B229='Número de actividades'!$C$7,'Número de actividades'!$B$7,B229='Número de actividades'!$C$8,'Número de actividades'!$B$7,B229='Número de actividades'!$C$9,'Número de actividades'!$B$9,B229='Número de actividades'!$C$10,'Número de actividades'!$B$9,B229='Número de actividades'!$C$11,'Número de actividades'!$B$9,B229='Número de actividades'!$B$12,'Número de actividades'!$B$12)</f>
        <v>#N/A</v>
      </c>
      <c r="B229" s="244"/>
      <c r="C229" s="160"/>
      <c r="D229" s="160"/>
      <c r="E229" s="160"/>
      <c r="F229" s="160"/>
      <c r="G229" s="160"/>
      <c r="H229" s="160"/>
      <c r="I229" s="160"/>
      <c r="J229" s="165"/>
      <c r="K229" s="149"/>
      <c r="L229" s="155">
        <v>0</v>
      </c>
      <c r="M229" s="149"/>
      <c r="N229" s="147">
        <v>0</v>
      </c>
      <c r="O229" s="153"/>
      <c r="P229" s="155">
        <v>0</v>
      </c>
      <c r="Q229" s="264"/>
      <c r="R229" s="177"/>
      <c r="S229" s="265"/>
      <c r="T229" s="183" t="e">
        <f t="shared" si="7"/>
        <v>#DIV/0!</v>
      </c>
      <c r="U229" s="184"/>
      <c r="V229" s="174"/>
    </row>
    <row r="230" spans="1:22" ht="16.5" customHeight="1" x14ac:dyDescent="0.25">
      <c r="A230" s="243" t="e" cm="1">
        <f t="array" ref="A230">+_xlfn.IFS(B230='Número de actividades'!$C$3,'Número de actividades'!$B$3,B230='Número de actividades'!$C$4,'Número de actividades'!$B$3,B230='Número de actividades'!$C$5,'Número de actividades'!$B$3,B230='Número de actividades'!$C$6,'Número de actividades'!$B$3,B230='Número de actividades'!$C$7,'Número de actividades'!$B$7,B230='Número de actividades'!$C$8,'Número de actividades'!$B$7,B230='Número de actividades'!$C$9,'Número de actividades'!$B$9,B230='Número de actividades'!$C$10,'Número de actividades'!$B$9,B230='Número de actividades'!$C$11,'Número de actividades'!$B$9,B230='Número de actividades'!$B$12,'Número de actividades'!$B$12)</f>
        <v>#N/A</v>
      </c>
      <c r="B230" s="244"/>
      <c r="C230" s="160"/>
      <c r="D230" s="160"/>
      <c r="E230" s="160"/>
      <c r="F230" s="160"/>
      <c r="G230" s="160"/>
      <c r="H230" s="160"/>
      <c r="I230" s="160"/>
      <c r="J230" s="165"/>
      <c r="K230" s="149"/>
      <c r="L230" s="155">
        <v>0</v>
      </c>
      <c r="M230" s="149"/>
      <c r="N230" s="147">
        <v>0</v>
      </c>
      <c r="O230" s="153"/>
      <c r="P230" s="155">
        <v>0</v>
      </c>
      <c r="Q230" s="264"/>
      <c r="R230" s="177"/>
      <c r="S230" s="265"/>
      <c r="T230" s="183" t="e">
        <f t="shared" si="7"/>
        <v>#DIV/0!</v>
      </c>
      <c r="U230" s="184"/>
      <c r="V230" s="174"/>
    </row>
    <row r="231" spans="1:22" ht="16.5" customHeight="1" x14ac:dyDescent="0.25">
      <c r="A231" s="243" t="e" cm="1">
        <f t="array" ref="A231">+_xlfn.IFS(B231='Número de actividades'!$C$3,'Número de actividades'!$B$3,B231='Número de actividades'!$C$4,'Número de actividades'!$B$3,B231='Número de actividades'!$C$5,'Número de actividades'!$B$3,B231='Número de actividades'!$C$6,'Número de actividades'!$B$3,B231='Número de actividades'!$C$7,'Número de actividades'!$B$7,B231='Número de actividades'!$C$8,'Número de actividades'!$B$7,B231='Número de actividades'!$C$9,'Número de actividades'!$B$9,B231='Número de actividades'!$C$10,'Número de actividades'!$B$9,B231='Número de actividades'!$C$11,'Número de actividades'!$B$9,B231='Número de actividades'!$B$12,'Número de actividades'!$B$12)</f>
        <v>#N/A</v>
      </c>
      <c r="B231" s="244"/>
      <c r="C231" s="160"/>
      <c r="D231" s="160"/>
      <c r="E231" s="160"/>
      <c r="F231" s="160"/>
      <c r="G231" s="160"/>
      <c r="H231" s="160"/>
      <c r="I231" s="160"/>
      <c r="J231" s="165"/>
      <c r="K231" s="149"/>
      <c r="L231" s="155">
        <v>0</v>
      </c>
      <c r="M231" s="149"/>
      <c r="N231" s="147">
        <v>0</v>
      </c>
      <c r="O231" s="153"/>
      <c r="P231" s="155">
        <v>0</v>
      </c>
      <c r="Q231" s="264"/>
      <c r="R231" s="177"/>
      <c r="S231" s="265"/>
      <c r="T231" s="183" t="e">
        <f t="shared" si="7"/>
        <v>#DIV/0!</v>
      </c>
      <c r="U231" s="184"/>
      <c r="V231" s="174"/>
    </row>
    <row r="232" spans="1:22" ht="16.5" customHeight="1" x14ac:dyDescent="0.25">
      <c r="A232" s="243" t="e" cm="1">
        <f t="array" ref="A232">+_xlfn.IFS(B232='Número de actividades'!$C$3,'Número de actividades'!$B$3,B232='Número de actividades'!$C$4,'Número de actividades'!$B$3,B232='Número de actividades'!$C$5,'Número de actividades'!$B$3,B232='Número de actividades'!$C$6,'Número de actividades'!$B$3,B232='Número de actividades'!$C$7,'Número de actividades'!$B$7,B232='Número de actividades'!$C$8,'Número de actividades'!$B$7,B232='Número de actividades'!$C$9,'Número de actividades'!$B$9,B232='Número de actividades'!$C$10,'Número de actividades'!$B$9,B232='Número de actividades'!$C$11,'Número de actividades'!$B$9,B232='Número de actividades'!$B$12,'Número de actividades'!$B$12)</f>
        <v>#N/A</v>
      </c>
      <c r="B232" s="244"/>
      <c r="C232" s="160"/>
      <c r="D232" s="160"/>
      <c r="E232" s="160"/>
      <c r="F232" s="160"/>
      <c r="G232" s="160"/>
      <c r="H232" s="160"/>
      <c r="I232" s="160"/>
      <c r="J232" s="165"/>
      <c r="K232" s="149"/>
      <c r="L232" s="155">
        <v>0</v>
      </c>
      <c r="M232" s="149"/>
      <c r="N232" s="147">
        <v>0</v>
      </c>
      <c r="O232" s="153"/>
      <c r="P232" s="155">
        <v>0</v>
      </c>
      <c r="Q232" s="264"/>
      <c r="R232" s="177"/>
      <c r="S232" s="265"/>
      <c r="T232" s="183" t="e">
        <f t="shared" si="7"/>
        <v>#DIV/0!</v>
      </c>
      <c r="U232" s="184"/>
      <c r="V232" s="174"/>
    </row>
    <row r="233" spans="1:22" ht="16.5" customHeight="1" x14ac:dyDescent="0.25">
      <c r="A233" s="243" t="e" cm="1">
        <f t="array" ref="A233">+_xlfn.IFS(B233='Número de actividades'!$C$3,'Número de actividades'!$B$3,B233='Número de actividades'!$C$4,'Número de actividades'!$B$3,B233='Número de actividades'!$C$5,'Número de actividades'!$B$3,B233='Número de actividades'!$C$6,'Número de actividades'!$B$3,B233='Número de actividades'!$C$7,'Número de actividades'!$B$7,B233='Número de actividades'!$C$8,'Número de actividades'!$B$7,B233='Número de actividades'!$C$9,'Número de actividades'!$B$9,B233='Número de actividades'!$C$10,'Número de actividades'!$B$9,B233='Número de actividades'!$C$11,'Número de actividades'!$B$9,B233='Número de actividades'!$B$12,'Número de actividades'!$B$12)</f>
        <v>#N/A</v>
      </c>
      <c r="B233" s="244"/>
      <c r="C233" s="160"/>
      <c r="D233" s="160"/>
      <c r="E233" s="160"/>
      <c r="F233" s="160"/>
      <c r="G233" s="160"/>
      <c r="H233" s="160"/>
      <c r="I233" s="160"/>
      <c r="J233" s="165"/>
      <c r="K233" s="149"/>
      <c r="L233" s="155">
        <v>0</v>
      </c>
      <c r="M233" s="149"/>
      <c r="N233" s="147">
        <v>0</v>
      </c>
      <c r="O233" s="153"/>
      <c r="P233" s="155">
        <v>0</v>
      </c>
      <c r="Q233" s="264"/>
      <c r="R233" s="177"/>
      <c r="S233" s="265"/>
      <c r="T233" s="183" t="e">
        <f t="shared" si="7"/>
        <v>#DIV/0!</v>
      </c>
      <c r="U233" s="184"/>
      <c r="V233" s="174"/>
    </row>
    <row r="234" spans="1:22" ht="16.5" customHeight="1" x14ac:dyDescent="0.25">
      <c r="A234" s="243" t="e" cm="1">
        <f t="array" ref="A234">+_xlfn.IFS(B234='Número de actividades'!$C$3,'Número de actividades'!$B$3,B234='Número de actividades'!$C$4,'Número de actividades'!$B$3,B234='Número de actividades'!$C$5,'Número de actividades'!$B$3,B234='Número de actividades'!$C$6,'Número de actividades'!$B$3,B234='Número de actividades'!$C$7,'Número de actividades'!$B$7,B234='Número de actividades'!$C$8,'Número de actividades'!$B$7,B234='Número de actividades'!$C$9,'Número de actividades'!$B$9,B234='Número de actividades'!$C$10,'Número de actividades'!$B$9,B234='Número de actividades'!$C$11,'Número de actividades'!$B$9,B234='Número de actividades'!$B$12,'Número de actividades'!$B$12)</f>
        <v>#N/A</v>
      </c>
      <c r="B234" s="244"/>
      <c r="C234" s="160"/>
      <c r="D234" s="160"/>
      <c r="E234" s="160"/>
      <c r="F234" s="160"/>
      <c r="G234" s="160"/>
      <c r="H234" s="160"/>
      <c r="I234" s="160"/>
      <c r="J234" s="165"/>
      <c r="K234" s="149"/>
      <c r="L234" s="155">
        <v>0</v>
      </c>
      <c r="M234" s="149"/>
      <c r="N234" s="147">
        <v>0</v>
      </c>
      <c r="O234" s="153"/>
      <c r="P234" s="155">
        <v>0</v>
      </c>
      <c r="Q234" s="264"/>
      <c r="R234" s="177"/>
      <c r="S234" s="265"/>
      <c r="T234" s="183" t="e">
        <f t="shared" si="7"/>
        <v>#DIV/0!</v>
      </c>
      <c r="U234" s="184"/>
      <c r="V234" s="174"/>
    </row>
    <row r="235" spans="1:22" ht="16.5" customHeight="1" x14ac:dyDescent="0.25">
      <c r="A235" s="243" t="e" cm="1">
        <f t="array" ref="A235">+_xlfn.IFS(B235='Número de actividades'!$C$3,'Número de actividades'!$B$3,B235='Número de actividades'!$C$4,'Número de actividades'!$B$3,B235='Número de actividades'!$C$5,'Número de actividades'!$B$3,B235='Número de actividades'!$C$6,'Número de actividades'!$B$3,B235='Número de actividades'!$C$7,'Número de actividades'!$B$7,B235='Número de actividades'!$C$8,'Número de actividades'!$B$7,B235='Número de actividades'!$C$9,'Número de actividades'!$B$9,B235='Número de actividades'!$C$10,'Número de actividades'!$B$9,B235='Número de actividades'!$C$11,'Número de actividades'!$B$9,B235='Número de actividades'!$B$12,'Número de actividades'!$B$12)</f>
        <v>#N/A</v>
      </c>
      <c r="B235" s="244"/>
      <c r="C235" s="160"/>
      <c r="D235" s="160"/>
      <c r="E235" s="160"/>
      <c r="F235" s="160"/>
      <c r="G235" s="160"/>
      <c r="H235" s="160"/>
      <c r="I235" s="160"/>
      <c r="J235" s="165"/>
      <c r="K235" s="149"/>
      <c r="L235" s="155">
        <v>0</v>
      </c>
      <c r="M235" s="149"/>
      <c r="N235" s="147">
        <v>0</v>
      </c>
      <c r="O235" s="153"/>
      <c r="P235" s="155">
        <v>0</v>
      </c>
      <c r="Q235" s="264"/>
      <c r="R235" s="177"/>
      <c r="S235" s="265"/>
      <c r="T235" s="183" t="e">
        <f t="shared" si="7"/>
        <v>#DIV/0!</v>
      </c>
      <c r="U235" s="184"/>
      <c r="V235" s="174"/>
    </row>
    <row r="236" spans="1:22" ht="16.5" customHeight="1" x14ac:dyDescent="0.25">
      <c r="A236" s="243" t="e" cm="1">
        <f t="array" ref="A236">+_xlfn.IFS(B236='Número de actividades'!$C$3,'Número de actividades'!$B$3,B236='Número de actividades'!$C$4,'Número de actividades'!$B$3,B236='Número de actividades'!$C$5,'Número de actividades'!$B$3,B236='Número de actividades'!$C$6,'Número de actividades'!$B$3,B236='Número de actividades'!$C$7,'Número de actividades'!$B$7,B236='Número de actividades'!$C$8,'Número de actividades'!$B$7,B236='Número de actividades'!$C$9,'Número de actividades'!$B$9,B236='Número de actividades'!$C$10,'Número de actividades'!$B$9,B236='Número de actividades'!$C$11,'Número de actividades'!$B$9,B236='Número de actividades'!$B$12,'Número de actividades'!$B$12)</f>
        <v>#N/A</v>
      </c>
      <c r="B236" s="244"/>
      <c r="C236" s="160"/>
      <c r="D236" s="160"/>
      <c r="E236" s="160"/>
      <c r="F236" s="160"/>
      <c r="G236" s="160"/>
      <c r="H236" s="160"/>
      <c r="I236" s="160"/>
      <c r="J236" s="165"/>
      <c r="K236" s="149"/>
      <c r="L236" s="155">
        <v>0</v>
      </c>
      <c r="M236" s="149"/>
      <c r="N236" s="147">
        <v>0</v>
      </c>
      <c r="O236" s="153"/>
      <c r="P236" s="155">
        <v>0</v>
      </c>
      <c r="Q236" s="264"/>
      <c r="R236" s="177"/>
      <c r="S236" s="265"/>
      <c r="T236" s="183" t="e">
        <f t="shared" si="7"/>
        <v>#DIV/0!</v>
      </c>
      <c r="U236" s="184"/>
      <c r="V236" s="174"/>
    </row>
    <row r="237" spans="1:22" ht="16.5" customHeight="1" x14ac:dyDescent="0.25">
      <c r="A237" s="243" t="e" cm="1">
        <f t="array" ref="A237">+_xlfn.IFS(B237='Número de actividades'!$C$3,'Número de actividades'!$B$3,B237='Número de actividades'!$C$4,'Número de actividades'!$B$3,B237='Número de actividades'!$C$5,'Número de actividades'!$B$3,B237='Número de actividades'!$C$6,'Número de actividades'!$B$3,B237='Número de actividades'!$C$7,'Número de actividades'!$B$7,B237='Número de actividades'!$C$8,'Número de actividades'!$B$7,B237='Número de actividades'!$C$9,'Número de actividades'!$B$9,B237='Número de actividades'!$C$10,'Número de actividades'!$B$9,B237='Número de actividades'!$C$11,'Número de actividades'!$B$9,B237='Número de actividades'!$B$12,'Número de actividades'!$B$12)</f>
        <v>#N/A</v>
      </c>
      <c r="B237" s="244"/>
      <c r="C237" s="160"/>
      <c r="D237" s="160"/>
      <c r="E237" s="160"/>
      <c r="F237" s="160"/>
      <c r="G237" s="160"/>
      <c r="H237" s="160"/>
      <c r="I237" s="160"/>
      <c r="J237" s="165"/>
      <c r="K237" s="149"/>
      <c r="L237" s="155">
        <v>0</v>
      </c>
      <c r="M237" s="149"/>
      <c r="N237" s="147">
        <v>0</v>
      </c>
      <c r="O237" s="153"/>
      <c r="P237" s="155">
        <v>0</v>
      </c>
      <c r="Q237" s="264"/>
      <c r="R237" s="177"/>
      <c r="S237" s="265"/>
      <c r="T237" s="183" t="e">
        <f t="shared" si="7"/>
        <v>#DIV/0!</v>
      </c>
      <c r="U237" s="184"/>
      <c r="V237" s="174"/>
    </row>
    <row r="238" spans="1:22" ht="16.5" customHeight="1" x14ac:dyDescent="0.25">
      <c r="A238" s="243" t="e" cm="1">
        <f t="array" ref="A238">+_xlfn.IFS(B238='Número de actividades'!$C$3,'Número de actividades'!$B$3,B238='Número de actividades'!$C$4,'Número de actividades'!$B$3,B238='Número de actividades'!$C$5,'Número de actividades'!$B$3,B238='Número de actividades'!$C$6,'Número de actividades'!$B$3,B238='Número de actividades'!$C$7,'Número de actividades'!$B$7,B238='Número de actividades'!$C$8,'Número de actividades'!$B$7,B238='Número de actividades'!$C$9,'Número de actividades'!$B$9,B238='Número de actividades'!$C$10,'Número de actividades'!$B$9,B238='Número de actividades'!$C$11,'Número de actividades'!$B$9,B238='Número de actividades'!$B$12,'Número de actividades'!$B$12)</f>
        <v>#N/A</v>
      </c>
      <c r="B238" s="244"/>
      <c r="C238" s="160"/>
      <c r="D238" s="160"/>
      <c r="E238" s="160"/>
      <c r="F238" s="160"/>
      <c r="G238" s="160"/>
      <c r="H238" s="160"/>
      <c r="I238" s="160"/>
      <c r="J238" s="165"/>
      <c r="K238" s="149"/>
      <c r="L238" s="155">
        <v>0</v>
      </c>
      <c r="M238" s="149"/>
      <c r="N238" s="147">
        <v>0</v>
      </c>
      <c r="O238" s="153"/>
      <c r="P238" s="155">
        <v>0</v>
      </c>
      <c r="Q238" s="264"/>
      <c r="R238" s="177"/>
      <c r="S238" s="265"/>
      <c r="T238" s="183" t="e">
        <f t="shared" si="7"/>
        <v>#DIV/0!</v>
      </c>
      <c r="U238" s="184"/>
      <c r="V238" s="174"/>
    </row>
    <row r="239" spans="1:22" ht="16.5" customHeight="1" x14ac:dyDescent="0.25">
      <c r="A239" s="243" t="e" cm="1">
        <f t="array" ref="A239">+_xlfn.IFS(B239='Número de actividades'!$C$3,'Número de actividades'!$B$3,B239='Número de actividades'!$C$4,'Número de actividades'!$B$3,B239='Número de actividades'!$C$5,'Número de actividades'!$B$3,B239='Número de actividades'!$C$6,'Número de actividades'!$B$3,B239='Número de actividades'!$C$7,'Número de actividades'!$B$7,B239='Número de actividades'!$C$8,'Número de actividades'!$B$7,B239='Número de actividades'!$C$9,'Número de actividades'!$B$9,B239='Número de actividades'!$C$10,'Número de actividades'!$B$9,B239='Número de actividades'!$C$11,'Número de actividades'!$B$9,B239='Número de actividades'!$B$12,'Número de actividades'!$B$12)</f>
        <v>#N/A</v>
      </c>
      <c r="B239" s="244"/>
      <c r="C239" s="160"/>
      <c r="D239" s="160"/>
      <c r="E239" s="160"/>
      <c r="F239" s="160"/>
      <c r="G239" s="160"/>
      <c r="H239" s="160"/>
      <c r="I239" s="160"/>
      <c r="J239" s="165"/>
      <c r="K239" s="149"/>
      <c r="L239" s="155">
        <v>0</v>
      </c>
      <c r="M239" s="149"/>
      <c r="N239" s="147">
        <v>0</v>
      </c>
      <c r="O239" s="153"/>
      <c r="P239" s="155">
        <v>0</v>
      </c>
      <c r="Q239" s="264"/>
      <c r="R239" s="177"/>
      <c r="S239" s="265"/>
      <c r="T239" s="183" t="e">
        <f t="shared" si="7"/>
        <v>#DIV/0!</v>
      </c>
      <c r="U239" s="184"/>
      <c r="V239" s="174"/>
    </row>
    <row r="240" spans="1:22" ht="16.5" customHeight="1" x14ac:dyDescent="0.25">
      <c r="A240" s="243" t="e" cm="1">
        <f t="array" ref="A240">+_xlfn.IFS(B240='Número de actividades'!$C$3,'Número de actividades'!$B$3,B240='Número de actividades'!$C$4,'Número de actividades'!$B$3,B240='Número de actividades'!$C$5,'Número de actividades'!$B$3,B240='Número de actividades'!$C$6,'Número de actividades'!$B$3,B240='Número de actividades'!$C$7,'Número de actividades'!$B$7,B240='Número de actividades'!$C$8,'Número de actividades'!$B$7,B240='Número de actividades'!$C$9,'Número de actividades'!$B$9,B240='Número de actividades'!$C$10,'Número de actividades'!$B$9,B240='Número de actividades'!$C$11,'Número de actividades'!$B$9,B240='Número de actividades'!$B$12,'Número de actividades'!$B$12)</f>
        <v>#N/A</v>
      </c>
      <c r="B240" s="244"/>
      <c r="C240" s="160"/>
      <c r="D240" s="160"/>
      <c r="E240" s="160"/>
      <c r="F240" s="160"/>
      <c r="G240" s="160"/>
      <c r="H240" s="160"/>
      <c r="I240" s="160"/>
      <c r="J240" s="165"/>
      <c r="K240" s="149"/>
      <c r="L240" s="155">
        <v>0</v>
      </c>
      <c r="M240" s="149"/>
      <c r="N240" s="147">
        <v>0</v>
      </c>
      <c r="O240" s="153"/>
      <c r="P240" s="155">
        <v>0</v>
      </c>
      <c r="Q240" s="264"/>
      <c r="R240" s="177"/>
      <c r="S240" s="265"/>
      <c r="T240" s="183" t="e">
        <f t="shared" si="7"/>
        <v>#DIV/0!</v>
      </c>
      <c r="U240" s="184"/>
      <c r="V240" s="174"/>
    </row>
    <row r="241" spans="1:22" ht="16.5" customHeight="1" x14ac:dyDescent="0.25">
      <c r="A241" s="243" t="e" cm="1">
        <f t="array" ref="A241">+_xlfn.IFS(B241='Número de actividades'!$C$3,'Número de actividades'!$B$3,B241='Número de actividades'!$C$4,'Número de actividades'!$B$3,B241='Número de actividades'!$C$5,'Número de actividades'!$B$3,B241='Número de actividades'!$C$6,'Número de actividades'!$B$3,B241='Número de actividades'!$C$7,'Número de actividades'!$B$7,B241='Número de actividades'!$C$8,'Número de actividades'!$B$7,B241='Número de actividades'!$C$9,'Número de actividades'!$B$9,B241='Número de actividades'!$C$10,'Número de actividades'!$B$9,B241='Número de actividades'!$C$11,'Número de actividades'!$B$9,B241='Número de actividades'!$B$12,'Número de actividades'!$B$12)</f>
        <v>#N/A</v>
      </c>
      <c r="B241" s="244"/>
      <c r="C241" s="160"/>
      <c r="D241" s="160"/>
      <c r="E241" s="160"/>
      <c r="F241" s="160"/>
      <c r="G241" s="160"/>
      <c r="H241" s="160"/>
      <c r="I241" s="160"/>
      <c r="J241" s="165"/>
      <c r="K241" s="149"/>
      <c r="L241" s="155">
        <v>0</v>
      </c>
      <c r="M241" s="149"/>
      <c r="N241" s="147">
        <v>0</v>
      </c>
      <c r="O241" s="153"/>
      <c r="P241" s="155">
        <v>0</v>
      </c>
      <c r="Q241" s="264"/>
      <c r="R241" s="177"/>
      <c r="S241" s="265"/>
      <c r="T241" s="183" t="e">
        <f t="shared" si="7"/>
        <v>#DIV/0!</v>
      </c>
      <c r="U241" s="184"/>
      <c r="V241" s="174"/>
    </row>
    <row r="242" spans="1:22" ht="16.5" customHeight="1" x14ac:dyDescent="0.25">
      <c r="A242" s="243" t="e" cm="1">
        <f t="array" ref="A242">+_xlfn.IFS(B242='Número de actividades'!$C$3,'Número de actividades'!$B$3,B242='Número de actividades'!$C$4,'Número de actividades'!$B$3,B242='Número de actividades'!$C$5,'Número de actividades'!$B$3,B242='Número de actividades'!$C$6,'Número de actividades'!$B$3,B242='Número de actividades'!$C$7,'Número de actividades'!$B$7,B242='Número de actividades'!$C$8,'Número de actividades'!$B$7,B242='Número de actividades'!$C$9,'Número de actividades'!$B$9,B242='Número de actividades'!$C$10,'Número de actividades'!$B$9,B242='Número de actividades'!$C$11,'Número de actividades'!$B$9,B242='Número de actividades'!$B$12,'Número de actividades'!$B$12)</f>
        <v>#N/A</v>
      </c>
      <c r="B242" s="244"/>
      <c r="C242" s="160"/>
      <c r="D242" s="160"/>
      <c r="E242" s="160"/>
      <c r="F242" s="160"/>
      <c r="G242" s="160"/>
      <c r="H242" s="160"/>
      <c r="I242" s="160"/>
      <c r="J242" s="165"/>
      <c r="K242" s="149"/>
      <c r="L242" s="155">
        <v>0</v>
      </c>
      <c r="M242" s="149"/>
      <c r="N242" s="147">
        <v>0</v>
      </c>
      <c r="O242" s="153"/>
      <c r="P242" s="155">
        <v>0</v>
      </c>
      <c r="Q242" s="264"/>
      <c r="R242" s="177"/>
      <c r="S242" s="265"/>
      <c r="T242" s="183" t="e">
        <f t="shared" si="7"/>
        <v>#DIV/0!</v>
      </c>
      <c r="U242" s="184"/>
      <c r="V242" s="174"/>
    </row>
    <row r="243" spans="1:22" ht="16.5" customHeight="1" x14ac:dyDescent="0.25">
      <c r="A243" s="243" t="e" cm="1">
        <f t="array" ref="A243">+_xlfn.IFS(B243='Número de actividades'!$C$3,'Número de actividades'!$B$3,B243='Número de actividades'!$C$4,'Número de actividades'!$B$3,B243='Número de actividades'!$C$5,'Número de actividades'!$B$3,B243='Número de actividades'!$C$6,'Número de actividades'!$B$3,B243='Número de actividades'!$C$7,'Número de actividades'!$B$7,B243='Número de actividades'!$C$8,'Número de actividades'!$B$7,B243='Número de actividades'!$C$9,'Número de actividades'!$B$9,B243='Número de actividades'!$C$10,'Número de actividades'!$B$9,B243='Número de actividades'!$C$11,'Número de actividades'!$B$9,B243='Número de actividades'!$B$12,'Número de actividades'!$B$12)</f>
        <v>#N/A</v>
      </c>
      <c r="B243" s="244"/>
      <c r="C243" s="160"/>
      <c r="D243" s="160"/>
      <c r="E243" s="160"/>
      <c r="F243" s="160"/>
      <c r="G243" s="160"/>
      <c r="H243" s="160"/>
      <c r="I243" s="160"/>
      <c r="J243" s="165"/>
      <c r="K243" s="149"/>
      <c r="L243" s="155">
        <v>0</v>
      </c>
      <c r="M243" s="149"/>
      <c r="N243" s="147">
        <v>0</v>
      </c>
      <c r="O243" s="153"/>
      <c r="P243" s="155">
        <v>0</v>
      </c>
      <c r="Q243" s="264"/>
      <c r="R243" s="177"/>
      <c r="S243" s="265"/>
      <c r="T243" s="183" t="e">
        <f t="shared" si="7"/>
        <v>#DIV/0!</v>
      </c>
      <c r="U243" s="184"/>
      <c r="V243" s="174"/>
    </row>
    <row r="244" spans="1:22" ht="16.5" customHeight="1" x14ac:dyDescent="0.25">
      <c r="A244" s="243" t="e" cm="1">
        <f t="array" ref="A244">+_xlfn.IFS(B244='Número de actividades'!$C$3,'Número de actividades'!$B$3,B244='Número de actividades'!$C$4,'Número de actividades'!$B$3,B244='Número de actividades'!$C$5,'Número de actividades'!$B$3,B244='Número de actividades'!$C$6,'Número de actividades'!$B$3,B244='Número de actividades'!$C$7,'Número de actividades'!$B$7,B244='Número de actividades'!$C$8,'Número de actividades'!$B$7,B244='Número de actividades'!$C$9,'Número de actividades'!$B$9,B244='Número de actividades'!$C$10,'Número de actividades'!$B$9,B244='Número de actividades'!$C$11,'Número de actividades'!$B$9,B244='Número de actividades'!$B$12,'Número de actividades'!$B$12)</f>
        <v>#N/A</v>
      </c>
      <c r="B244" s="244"/>
      <c r="C244" s="160"/>
      <c r="D244" s="160"/>
      <c r="E244" s="160"/>
      <c r="F244" s="160"/>
      <c r="G244" s="160"/>
      <c r="H244" s="160"/>
      <c r="I244" s="160"/>
      <c r="J244" s="165"/>
      <c r="K244" s="149"/>
      <c r="L244" s="155">
        <v>0</v>
      </c>
      <c r="M244" s="149"/>
      <c r="N244" s="147">
        <v>0</v>
      </c>
      <c r="O244" s="153"/>
      <c r="P244" s="155">
        <v>0</v>
      </c>
      <c r="Q244" s="264"/>
      <c r="R244" s="177"/>
      <c r="S244" s="265"/>
      <c r="T244" s="183" t="e">
        <f t="shared" si="7"/>
        <v>#DIV/0!</v>
      </c>
      <c r="U244" s="184"/>
      <c r="V244" s="174"/>
    </row>
    <row r="245" spans="1:22" ht="16.5" customHeight="1" x14ac:dyDescent="0.25">
      <c r="A245" s="243" t="e" cm="1">
        <f t="array" ref="A245">+_xlfn.IFS(B245='Número de actividades'!$C$3,'Número de actividades'!$B$3,B245='Número de actividades'!$C$4,'Número de actividades'!$B$3,B245='Número de actividades'!$C$5,'Número de actividades'!$B$3,B245='Número de actividades'!$C$6,'Número de actividades'!$B$3,B245='Número de actividades'!$C$7,'Número de actividades'!$B$7,B245='Número de actividades'!$C$8,'Número de actividades'!$B$7,B245='Número de actividades'!$C$9,'Número de actividades'!$B$9,B245='Número de actividades'!$C$10,'Número de actividades'!$B$9,B245='Número de actividades'!$C$11,'Número de actividades'!$B$9,B245='Número de actividades'!$B$12,'Número de actividades'!$B$12)</f>
        <v>#N/A</v>
      </c>
      <c r="B245" s="244"/>
      <c r="C245" s="160"/>
      <c r="D245" s="160"/>
      <c r="E245" s="160"/>
      <c r="F245" s="160"/>
      <c r="G245" s="160"/>
      <c r="H245" s="160"/>
      <c r="I245" s="160"/>
      <c r="J245" s="165"/>
      <c r="K245" s="149"/>
      <c r="L245" s="155">
        <v>0</v>
      </c>
      <c r="M245" s="149"/>
      <c r="N245" s="147">
        <v>0</v>
      </c>
      <c r="O245" s="153"/>
      <c r="P245" s="155">
        <v>0</v>
      </c>
      <c r="Q245" s="264"/>
      <c r="R245" s="177"/>
      <c r="S245" s="265"/>
      <c r="T245" s="183" t="e">
        <f t="shared" si="7"/>
        <v>#DIV/0!</v>
      </c>
      <c r="U245" s="184"/>
      <c r="V245" s="174"/>
    </row>
    <row r="246" spans="1:22" ht="16.5" customHeight="1" x14ac:dyDescent="0.25">
      <c r="A246" s="243" t="e" cm="1">
        <f t="array" ref="A246">+_xlfn.IFS(B246='Número de actividades'!$C$3,'Número de actividades'!$B$3,B246='Número de actividades'!$C$4,'Número de actividades'!$B$3,B246='Número de actividades'!$C$5,'Número de actividades'!$B$3,B246='Número de actividades'!$C$6,'Número de actividades'!$B$3,B246='Número de actividades'!$C$7,'Número de actividades'!$B$7,B246='Número de actividades'!$C$8,'Número de actividades'!$B$7,B246='Número de actividades'!$C$9,'Número de actividades'!$B$9,B246='Número de actividades'!$C$10,'Número de actividades'!$B$9,B246='Número de actividades'!$C$11,'Número de actividades'!$B$9,B246='Número de actividades'!$B$12,'Número de actividades'!$B$12)</f>
        <v>#N/A</v>
      </c>
      <c r="B246" s="244"/>
      <c r="C246" s="160"/>
      <c r="D246" s="160"/>
      <c r="E246" s="160"/>
      <c r="F246" s="160"/>
      <c r="G246" s="160"/>
      <c r="H246" s="160"/>
      <c r="I246" s="160"/>
      <c r="J246" s="165"/>
      <c r="K246" s="149"/>
      <c r="L246" s="155">
        <v>0</v>
      </c>
      <c r="M246" s="149"/>
      <c r="N246" s="147">
        <v>0</v>
      </c>
      <c r="O246" s="153"/>
      <c r="P246" s="155">
        <v>0</v>
      </c>
      <c r="Q246" s="264"/>
      <c r="R246" s="177"/>
      <c r="S246" s="265"/>
      <c r="T246" s="183" t="e">
        <f t="shared" si="7"/>
        <v>#DIV/0!</v>
      </c>
      <c r="U246" s="184"/>
      <c r="V246" s="174"/>
    </row>
    <row r="247" spans="1:22" ht="16.5" customHeight="1" x14ac:dyDescent="0.25">
      <c r="A247" s="243" t="e" cm="1">
        <f t="array" ref="A247">+_xlfn.IFS(B247='Número de actividades'!$C$3,'Número de actividades'!$B$3,B247='Número de actividades'!$C$4,'Número de actividades'!$B$3,B247='Número de actividades'!$C$5,'Número de actividades'!$B$3,B247='Número de actividades'!$C$6,'Número de actividades'!$B$3,B247='Número de actividades'!$C$7,'Número de actividades'!$B$7,B247='Número de actividades'!$C$8,'Número de actividades'!$B$7,B247='Número de actividades'!$C$9,'Número de actividades'!$B$9,B247='Número de actividades'!$C$10,'Número de actividades'!$B$9,B247='Número de actividades'!$C$11,'Número de actividades'!$B$9,B247='Número de actividades'!$B$12,'Número de actividades'!$B$12)</f>
        <v>#N/A</v>
      </c>
      <c r="B247" s="244"/>
      <c r="C247" s="160"/>
      <c r="D247" s="160"/>
      <c r="E247" s="160"/>
      <c r="F247" s="160"/>
      <c r="G247" s="160"/>
      <c r="H247" s="160"/>
      <c r="I247" s="160"/>
      <c r="J247" s="165"/>
      <c r="K247" s="149"/>
      <c r="L247" s="155">
        <v>0</v>
      </c>
      <c r="M247" s="149"/>
      <c r="N247" s="147">
        <v>0</v>
      </c>
      <c r="O247" s="153"/>
      <c r="P247" s="155">
        <v>0</v>
      </c>
      <c r="Q247" s="264"/>
      <c r="R247" s="177"/>
      <c r="S247" s="265"/>
      <c r="T247" s="183" t="e">
        <f t="shared" si="7"/>
        <v>#DIV/0!</v>
      </c>
      <c r="U247" s="184"/>
      <c r="V247" s="174"/>
    </row>
    <row r="248" spans="1:22" ht="16.5" customHeight="1" x14ac:dyDescent="0.25">
      <c r="A248" s="243" t="e" cm="1">
        <f t="array" ref="A248">+_xlfn.IFS(B248='Número de actividades'!$C$3,'Número de actividades'!$B$3,B248='Número de actividades'!$C$4,'Número de actividades'!$B$3,B248='Número de actividades'!$C$5,'Número de actividades'!$B$3,B248='Número de actividades'!$C$6,'Número de actividades'!$B$3,B248='Número de actividades'!$C$7,'Número de actividades'!$B$7,B248='Número de actividades'!$C$8,'Número de actividades'!$B$7,B248='Número de actividades'!$C$9,'Número de actividades'!$B$9,B248='Número de actividades'!$C$10,'Número de actividades'!$B$9,B248='Número de actividades'!$C$11,'Número de actividades'!$B$9,B248='Número de actividades'!$B$12,'Número de actividades'!$B$12)</f>
        <v>#N/A</v>
      </c>
      <c r="B248" s="244"/>
      <c r="C248" s="160"/>
      <c r="D248" s="160"/>
      <c r="E248" s="160"/>
      <c r="F248" s="160"/>
      <c r="G248" s="160"/>
      <c r="H248" s="160"/>
      <c r="I248" s="160"/>
      <c r="J248" s="165"/>
      <c r="K248" s="149"/>
      <c r="L248" s="155">
        <v>0</v>
      </c>
      <c r="M248" s="149"/>
      <c r="N248" s="147">
        <v>0</v>
      </c>
      <c r="O248" s="153"/>
      <c r="P248" s="155">
        <v>0</v>
      </c>
      <c r="Q248" s="264"/>
      <c r="R248" s="177"/>
      <c r="S248" s="265"/>
      <c r="T248" s="183" t="e">
        <f t="shared" si="7"/>
        <v>#DIV/0!</v>
      </c>
      <c r="U248" s="184"/>
      <c r="V248" s="174"/>
    </row>
    <row r="249" spans="1:22" ht="16.5" customHeight="1" x14ac:dyDescent="0.25">
      <c r="A249" s="243" t="e" cm="1">
        <f t="array" ref="A249">+_xlfn.IFS(B249='Número de actividades'!$C$3,'Número de actividades'!$B$3,B249='Número de actividades'!$C$4,'Número de actividades'!$B$3,B249='Número de actividades'!$C$5,'Número de actividades'!$B$3,B249='Número de actividades'!$C$6,'Número de actividades'!$B$3,B249='Número de actividades'!$C$7,'Número de actividades'!$B$7,B249='Número de actividades'!$C$8,'Número de actividades'!$B$7,B249='Número de actividades'!$C$9,'Número de actividades'!$B$9,B249='Número de actividades'!$C$10,'Número de actividades'!$B$9,B249='Número de actividades'!$C$11,'Número de actividades'!$B$9,B249='Número de actividades'!$B$12,'Número de actividades'!$B$12)</f>
        <v>#N/A</v>
      </c>
      <c r="B249" s="244"/>
      <c r="C249" s="160"/>
      <c r="D249" s="160"/>
      <c r="E249" s="160"/>
      <c r="F249" s="160"/>
      <c r="G249" s="160"/>
      <c r="H249" s="160"/>
      <c r="I249" s="160"/>
      <c r="J249" s="165"/>
      <c r="K249" s="149"/>
      <c r="L249" s="155">
        <v>0</v>
      </c>
      <c r="M249" s="149"/>
      <c r="N249" s="147">
        <v>0</v>
      </c>
      <c r="O249" s="153"/>
      <c r="P249" s="155">
        <v>0</v>
      </c>
      <c r="Q249" s="264"/>
      <c r="R249" s="177"/>
      <c r="S249" s="265"/>
      <c r="T249" s="183" t="e">
        <f t="shared" si="7"/>
        <v>#DIV/0!</v>
      </c>
      <c r="U249" s="184"/>
      <c r="V249" s="174"/>
    </row>
    <row r="250" spans="1:22" ht="16.5" customHeight="1" x14ac:dyDescent="0.25">
      <c r="A250" s="243" t="e" cm="1">
        <f t="array" ref="A250">+_xlfn.IFS(B250='Número de actividades'!$C$3,'Número de actividades'!$B$3,B250='Número de actividades'!$C$4,'Número de actividades'!$B$3,B250='Número de actividades'!$C$5,'Número de actividades'!$B$3,B250='Número de actividades'!$C$6,'Número de actividades'!$B$3,B250='Número de actividades'!$C$7,'Número de actividades'!$B$7,B250='Número de actividades'!$C$8,'Número de actividades'!$B$7,B250='Número de actividades'!$C$9,'Número de actividades'!$B$9,B250='Número de actividades'!$C$10,'Número de actividades'!$B$9,B250='Número de actividades'!$C$11,'Número de actividades'!$B$9,B250='Número de actividades'!$B$12,'Número de actividades'!$B$12)</f>
        <v>#N/A</v>
      </c>
      <c r="B250" s="244"/>
      <c r="C250" s="160"/>
      <c r="D250" s="160"/>
      <c r="E250" s="160"/>
      <c r="F250" s="160"/>
      <c r="G250" s="160"/>
      <c r="H250" s="160"/>
      <c r="I250" s="160"/>
      <c r="J250" s="165"/>
      <c r="K250" s="149"/>
      <c r="L250" s="155">
        <v>0</v>
      </c>
      <c r="M250" s="149"/>
      <c r="N250" s="147">
        <v>0</v>
      </c>
      <c r="O250" s="153"/>
      <c r="P250" s="155">
        <v>0</v>
      </c>
      <c r="Q250" s="264"/>
      <c r="R250" s="177"/>
      <c r="S250" s="265"/>
      <c r="T250" s="183" t="e">
        <f t="shared" si="7"/>
        <v>#DIV/0!</v>
      </c>
      <c r="U250" s="184"/>
      <c r="V250" s="174"/>
    </row>
    <row r="251" spans="1:22" ht="16.5" customHeight="1" x14ac:dyDescent="0.25">
      <c r="A251" s="243" t="e" cm="1">
        <f t="array" ref="A251">+_xlfn.IFS(B251='Número de actividades'!$C$3,'Número de actividades'!$B$3,B251='Número de actividades'!$C$4,'Número de actividades'!$B$3,B251='Número de actividades'!$C$5,'Número de actividades'!$B$3,B251='Número de actividades'!$C$6,'Número de actividades'!$B$3,B251='Número de actividades'!$C$7,'Número de actividades'!$B$7,B251='Número de actividades'!$C$8,'Número de actividades'!$B$7,B251='Número de actividades'!$C$9,'Número de actividades'!$B$9,B251='Número de actividades'!$C$10,'Número de actividades'!$B$9,B251='Número de actividades'!$C$11,'Número de actividades'!$B$9,B251='Número de actividades'!$B$12,'Número de actividades'!$B$12)</f>
        <v>#N/A</v>
      </c>
      <c r="B251" s="244"/>
      <c r="C251" s="160"/>
      <c r="D251" s="160"/>
      <c r="E251" s="160"/>
      <c r="F251" s="160"/>
      <c r="G251" s="160"/>
      <c r="H251" s="160"/>
      <c r="I251" s="160"/>
      <c r="J251" s="165"/>
      <c r="K251" s="149"/>
      <c r="L251" s="155">
        <v>0</v>
      </c>
      <c r="M251" s="149"/>
      <c r="N251" s="147">
        <v>0</v>
      </c>
      <c r="O251" s="153"/>
      <c r="P251" s="155">
        <v>0</v>
      </c>
      <c r="Q251" s="264"/>
      <c r="R251" s="177"/>
      <c r="S251" s="265"/>
      <c r="T251" s="183" t="e">
        <f t="shared" si="7"/>
        <v>#DIV/0!</v>
      </c>
      <c r="U251" s="184"/>
      <c r="V251" s="174"/>
    </row>
    <row r="252" spans="1:22" ht="16.5" customHeight="1" x14ac:dyDescent="0.25">
      <c r="A252" s="243" t="e" cm="1">
        <f t="array" ref="A252">+_xlfn.IFS(B252='Número de actividades'!$C$3,'Número de actividades'!$B$3,B252='Número de actividades'!$C$4,'Número de actividades'!$B$3,B252='Número de actividades'!$C$5,'Número de actividades'!$B$3,B252='Número de actividades'!$C$6,'Número de actividades'!$B$3,B252='Número de actividades'!$C$7,'Número de actividades'!$B$7,B252='Número de actividades'!$C$8,'Número de actividades'!$B$7,B252='Número de actividades'!$C$9,'Número de actividades'!$B$9,B252='Número de actividades'!$C$10,'Número de actividades'!$B$9,B252='Número de actividades'!$C$11,'Número de actividades'!$B$9,B252='Número de actividades'!$B$12,'Número de actividades'!$B$12)</f>
        <v>#N/A</v>
      </c>
      <c r="B252" s="244"/>
      <c r="C252" s="160"/>
      <c r="D252" s="160"/>
      <c r="E252" s="160"/>
      <c r="F252" s="160"/>
      <c r="G252" s="160"/>
      <c r="H252" s="160"/>
      <c r="I252" s="160"/>
      <c r="J252" s="165"/>
      <c r="K252" s="149"/>
      <c r="L252" s="155">
        <v>0</v>
      </c>
      <c r="M252" s="149"/>
      <c r="N252" s="147">
        <v>0</v>
      </c>
      <c r="O252" s="153"/>
      <c r="P252" s="155">
        <v>0</v>
      </c>
      <c r="Q252" s="264"/>
      <c r="R252" s="177"/>
      <c r="S252" s="265"/>
      <c r="T252" s="183" t="e">
        <f t="shared" si="7"/>
        <v>#DIV/0!</v>
      </c>
      <c r="U252" s="184"/>
      <c r="V252" s="174"/>
    </row>
    <row r="253" spans="1:22" ht="16.5" customHeight="1" x14ac:dyDescent="0.25">
      <c r="A253" s="243" t="e" cm="1">
        <f t="array" ref="A253">+_xlfn.IFS(B253='Número de actividades'!$C$3,'Número de actividades'!$B$3,B253='Número de actividades'!$C$4,'Número de actividades'!$B$3,B253='Número de actividades'!$C$5,'Número de actividades'!$B$3,B253='Número de actividades'!$C$6,'Número de actividades'!$B$3,B253='Número de actividades'!$C$7,'Número de actividades'!$B$7,B253='Número de actividades'!$C$8,'Número de actividades'!$B$7,B253='Número de actividades'!$C$9,'Número de actividades'!$B$9,B253='Número de actividades'!$C$10,'Número de actividades'!$B$9,B253='Número de actividades'!$C$11,'Número de actividades'!$B$9,B253='Número de actividades'!$B$12,'Número de actividades'!$B$12)</f>
        <v>#N/A</v>
      </c>
      <c r="B253" s="244"/>
      <c r="C253" s="160"/>
      <c r="D253" s="160"/>
      <c r="E253" s="160"/>
      <c r="F253" s="160"/>
      <c r="G253" s="160"/>
      <c r="H253" s="160"/>
      <c r="I253" s="160"/>
      <c r="J253" s="165"/>
      <c r="K253" s="149"/>
      <c r="L253" s="155">
        <v>0</v>
      </c>
      <c r="M253" s="149"/>
      <c r="N253" s="147">
        <v>0</v>
      </c>
      <c r="O253" s="153"/>
      <c r="P253" s="155">
        <v>0</v>
      </c>
      <c r="Q253" s="264"/>
      <c r="R253" s="177"/>
      <c r="S253" s="265"/>
      <c r="T253" s="183" t="e">
        <f t="shared" si="7"/>
        <v>#DIV/0!</v>
      </c>
      <c r="U253" s="184"/>
      <c r="V253" s="174"/>
    </row>
    <row r="254" spans="1:22" ht="16.5" customHeight="1" x14ac:dyDescent="0.25">
      <c r="A254" s="243" t="e" cm="1">
        <f t="array" ref="A254">+_xlfn.IFS(B254='Número de actividades'!$C$3,'Número de actividades'!$B$3,B254='Número de actividades'!$C$4,'Número de actividades'!$B$3,B254='Número de actividades'!$C$5,'Número de actividades'!$B$3,B254='Número de actividades'!$C$6,'Número de actividades'!$B$3,B254='Número de actividades'!$C$7,'Número de actividades'!$B$7,B254='Número de actividades'!$C$8,'Número de actividades'!$B$7,B254='Número de actividades'!$C$9,'Número de actividades'!$B$9,B254='Número de actividades'!$C$10,'Número de actividades'!$B$9,B254='Número de actividades'!$C$11,'Número de actividades'!$B$9,B254='Número de actividades'!$B$12,'Número de actividades'!$B$12)</f>
        <v>#N/A</v>
      </c>
      <c r="B254" s="244"/>
      <c r="C254" s="160"/>
      <c r="D254" s="160"/>
      <c r="E254" s="160"/>
      <c r="F254" s="160"/>
      <c r="G254" s="160"/>
      <c r="H254" s="160"/>
      <c r="I254" s="160"/>
      <c r="J254" s="165"/>
      <c r="K254" s="149"/>
      <c r="L254" s="155">
        <v>0</v>
      </c>
      <c r="M254" s="149"/>
      <c r="N254" s="147">
        <v>0</v>
      </c>
      <c r="O254" s="153"/>
      <c r="P254" s="155">
        <v>0</v>
      </c>
      <c r="Q254" s="264"/>
      <c r="R254" s="177"/>
      <c r="S254" s="265"/>
      <c r="T254" s="183" t="e">
        <f t="shared" si="7"/>
        <v>#DIV/0!</v>
      </c>
      <c r="U254" s="184"/>
      <c r="V254" s="174"/>
    </row>
    <row r="255" spans="1:22" ht="16.5" customHeight="1" x14ac:dyDescent="0.25">
      <c r="A255" s="243" t="e" cm="1">
        <f t="array" ref="A255">+_xlfn.IFS(B255='Número de actividades'!$C$3,'Número de actividades'!$B$3,B255='Número de actividades'!$C$4,'Número de actividades'!$B$3,B255='Número de actividades'!$C$5,'Número de actividades'!$B$3,B255='Número de actividades'!$C$6,'Número de actividades'!$B$3,B255='Número de actividades'!$C$7,'Número de actividades'!$B$7,B255='Número de actividades'!$C$8,'Número de actividades'!$B$7,B255='Número de actividades'!$C$9,'Número de actividades'!$B$9,B255='Número de actividades'!$C$10,'Número de actividades'!$B$9,B255='Número de actividades'!$C$11,'Número de actividades'!$B$9,B255='Número de actividades'!$B$12,'Número de actividades'!$B$12)</f>
        <v>#N/A</v>
      </c>
      <c r="B255" s="244"/>
      <c r="C255" s="160"/>
      <c r="D255" s="160"/>
      <c r="E255" s="160"/>
      <c r="F255" s="160"/>
      <c r="G255" s="160"/>
      <c r="H255" s="160"/>
      <c r="I255" s="160"/>
      <c r="J255" s="165"/>
      <c r="K255" s="149"/>
      <c r="L255" s="155">
        <v>0</v>
      </c>
      <c r="M255" s="149"/>
      <c r="N255" s="147">
        <v>0</v>
      </c>
      <c r="O255" s="153"/>
      <c r="P255" s="155">
        <v>0</v>
      </c>
      <c r="Q255" s="264"/>
      <c r="R255" s="177"/>
      <c r="S255" s="265"/>
      <c r="T255" s="183" t="e">
        <f t="shared" si="7"/>
        <v>#DIV/0!</v>
      </c>
      <c r="U255" s="184"/>
      <c r="V255" s="174"/>
    </row>
    <row r="256" spans="1:22" ht="16.5" customHeight="1" x14ac:dyDescent="0.25">
      <c r="A256" s="243" t="e" cm="1">
        <f t="array" ref="A256">+_xlfn.IFS(B256='Número de actividades'!$C$3,'Número de actividades'!$B$3,B256='Número de actividades'!$C$4,'Número de actividades'!$B$3,B256='Número de actividades'!$C$5,'Número de actividades'!$B$3,B256='Número de actividades'!$C$6,'Número de actividades'!$B$3,B256='Número de actividades'!$C$7,'Número de actividades'!$B$7,B256='Número de actividades'!$C$8,'Número de actividades'!$B$7,B256='Número de actividades'!$C$9,'Número de actividades'!$B$9,B256='Número de actividades'!$C$10,'Número de actividades'!$B$9,B256='Número de actividades'!$C$11,'Número de actividades'!$B$9,B256='Número de actividades'!$B$12,'Número de actividades'!$B$12)</f>
        <v>#N/A</v>
      </c>
      <c r="B256" s="244"/>
      <c r="C256" s="160"/>
      <c r="D256" s="160"/>
      <c r="E256" s="160"/>
      <c r="F256" s="160"/>
      <c r="G256" s="160"/>
      <c r="H256" s="160"/>
      <c r="I256" s="160"/>
      <c r="J256" s="165"/>
      <c r="K256" s="149"/>
      <c r="L256" s="155">
        <v>0</v>
      </c>
      <c r="M256" s="149"/>
      <c r="N256" s="147">
        <v>0</v>
      </c>
      <c r="O256" s="153"/>
      <c r="P256" s="155">
        <v>0</v>
      </c>
      <c r="Q256" s="264"/>
      <c r="R256" s="177"/>
      <c r="S256" s="265"/>
      <c r="T256" s="183" t="e">
        <f t="shared" si="7"/>
        <v>#DIV/0!</v>
      </c>
      <c r="U256" s="184"/>
      <c r="V256" s="174"/>
    </row>
    <row r="257" spans="1:22" ht="16.5" customHeight="1" x14ac:dyDescent="0.25">
      <c r="A257" s="243" t="e" cm="1">
        <f t="array" ref="A257">+_xlfn.IFS(B257='Número de actividades'!$C$3,'Número de actividades'!$B$3,B257='Número de actividades'!$C$4,'Número de actividades'!$B$3,B257='Número de actividades'!$C$5,'Número de actividades'!$B$3,B257='Número de actividades'!$C$6,'Número de actividades'!$B$3,B257='Número de actividades'!$C$7,'Número de actividades'!$B$7,B257='Número de actividades'!$C$8,'Número de actividades'!$B$7,B257='Número de actividades'!$C$9,'Número de actividades'!$B$9,B257='Número de actividades'!$C$10,'Número de actividades'!$B$9,B257='Número de actividades'!$C$11,'Número de actividades'!$B$9,B257='Número de actividades'!$B$12,'Número de actividades'!$B$12)</f>
        <v>#N/A</v>
      </c>
      <c r="B257" s="244"/>
      <c r="C257" s="160"/>
      <c r="D257" s="160"/>
      <c r="E257" s="160"/>
      <c r="F257" s="160"/>
      <c r="G257" s="160"/>
      <c r="H257" s="160"/>
      <c r="I257" s="160"/>
      <c r="J257" s="165"/>
      <c r="K257" s="149"/>
      <c r="L257" s="155">
        <v>0</v>
      </c>
      <c r="M257" s="149"/>
      <c r="N257" s="147">
        <v>0</v>
      </c>
      <c r="O257" s="153"/>
      <c r="P257" s="155">
        <v>0</v>
      </c>
      <c r="Q257" s="264"/>
      <c r="R257" s="177"/>
      <c r="S257" s="265"/>
      <c r="T257" s="183" t="e">
        <f t="shared" si="7"/>
        <v>#DIV/0!</v>
      </c>
      <c r="U257" s="184"/>
      <c r="V257" s="174"/>
    </row>
    <row r="258" spans="1:22" ht="16.5" customHeight="1" x14ac:dyDescent="0.25">
      <c r="A258" s="243" t="e" cm="1">
        <f t="array" ref="A258">+_xlfn.IFS(B258='Número de actividades'!$C$3,'Número de actividades'!$B$3,B258='Número de actividades'!$C$4,'Número de actividades'!$B$3,B258='Número de actividades'!$C$5,'Número de actividades'!$B$3,B258='Número de actividades'!$C$6,'Número de actividades'!$B$3,B258='Número de actividades'!$C$7,'Número de actividades'!$B$7,B258='Número de actividades'!$C$8,'Número de actividades'!$B$7,B258='Número de actividades'!$C$9,'Número de actividades'!$B$9,B258='Número de actividades'!$C$10,'Número de actividades'!$B$9,B258='Número de actividades'!$C$11,'Número de actividades'!$B$9,B258='Número de actividades'!$B$12,'Número de actividades'!$B$12)</f>
        <v>#N/A</v>
      </c>
      <c r="B258" s="244"/>
      <c r="C258" s="160"/>
      <c r="D258" s="160"/>
      <c r="E258" s="160"/>
      <c r="F258" s="160"/>
      <c r="G258" s="160"/>
      <c r="H258" s="160"/>
      <c r="I258" s="160"/>
      <c r="J258" s="165"/>
      <c r="K258" s="149"/>
      <c r="L258" s="155">
        <v>0</v>
      </c>
      <c r="M258" s="149"/>
      <c r="N258" s="147">
        <v>0</v>
      </c>
      <c r="O258" s="153"/>
      <c r="P258" s="155">
        <v>0</v>
      </c>
      <c r="Q258" s="264"/>
      <c r="R258" s="177"/>
      <c r="S258" s="265"/>
      <c r="T258" s="183" t="e">
        <f t="shared" si="7"/>
        <v>#DIV/0!</v>
      </c>
      <c r="U258" s="184"/>
      <c r="V258" s="174"/>
    </row>
    <row r="259" spans="1:22" ht="16.5" customHeight="1" x14ac:dyDescent="0.25">
      <c r="A259" s="243" t="e" cm="1">
        <f t="array" ref="A259">+_xlfn.IFS(B259='Número de actividades'!$C$3,'Número de actividades'!$B$3,B259='Número de actividades'!$C$4,'Número de actividades'!$B$3,B259='Número de actividades'!$C$5,'Número de actividades'!$B$3,B259='Número de actividades'!$C$6,'Número de actividades'!$B$3,B259='Número de actividades'!$C$7,'Número de actividades'!$B$7,B259='Número de actividades'!$C$8,'Número de actividades'!$B$7,B259='Número de actividades'!$C$9,'Número de actividades'!$B$9,B259='Número de actividades'!$C$10,'Número de actividades'!$B$9,B259='Número de actividades'!$C$11,'Número de actividades'!$B$9,B259='Número de actividades'!$B$12,'Número de actividades'!$B$12)</f>
        <v>#N/A</v>
      </c>
      <c r="B259" s="244"/>
      <c r="C259" s="160"/>
      <c r="D259" s="160"/>
      <c r="E259" s="160"/>
      <c r="F259" s="160"/>
      <c r="G259" s="160"/>
      <c r="H259" s="160"/>
      <c r="I259" s="160"/>
      <c r="J259" s="165"/>
      <c r="K259" s="149"/>
      <c r="L259" s="155">
        <v>0</v>
      </c>
      <c r="M259" s="149"/>
      <c r="N259" s="147">
        <v>0</v>
      </c>
      <c r="O259" s="153"/>
      <c r="P259" s="155">
        <v>0</v>
      </c>
      <c r="Q259" s="264"/>
      <c r="R259" s="177"/>
      <c r="S259" s="265"/>
      <c r="T259" s="183" t="e">
        <f t="shared" si="7"/>
        <v>#DIV/0!</v>
      </c>
      <c r="U259" s="184"/>
      <c r="V259" s="174"/>
    </row>
    <row r="260" spans="1:22" ht="16.5" customHeight="1" x14ac:dyDescent="0.25">
      <c r="A260" s="243" t="e" cm="1">
        <f t="array" ref="A260">+_xlfn.IFS(B260='Número de actividades'!$C$3,'Número de actividades'!$B$3,B260='Número de actividades'!$C$4,'Número de actividades'!$B$3,B260='Número de actividades'!$C$5,'Número de actividades'!$B$3,B260='Número de actividades'!$C$6,'Número de actividades'!$B$3,B260='Número de actividades'!$C$7,'Número de actividades'!$B$7,B260='Número de actividades'!$C$8,'Número de actividades'!$B$7,B260='Número de actividades'!$C$9,'Número de actividades'!$B$9,B260='Número de actividades'!$C$10,'Número de actividades'!$B$9,B260='Número de actividades'!$C$11,'Número de actividades'!$B$9,B260='Número de actividades'!$B$12,'Número de actividades'!$B$12)</f>
        <v>#N/A</v>
      </c>
      <c r="B260" s="244"/>
      <c r="C260" s="160"/>
      <c r="D260" s="160"/>
      <c r="E260" s="160"/>
      <c r="F260" s="160"/>
      <c r="G260" s="160"/>
      <c r="H260" s="160"/>
      <c r="I260" s="160"/>
      <c r="J260" s="165"/>
      <c r="K260" s="149"/>
      <c r="L260" s="155">
        <v>0</v>
      </c>
      <c r="M260" s="149"/>
      <c r="N260" s="147">
        <v>0</v>
      </c>
      <c r="O260" s="153"/>
      <c r="P260" s="155">
        <v>0</v>
      </c>
      <c r="Q260" s="264"/>
      <c r="R260" s="177"/>
      <c r="S260" s="265"/>
      <c r="T260" s="183" t="e">
        <f t="shared" si="7"/>
        <v>#DIV/0!</v>
      </c>
      <c r="U260" s="184"/>
      <c r="V260" s="174"/>
    </row>
    <row r="261" spans="1:22" ht="16.5" customHeight="1" x14ac:dyDescent="0.25">
      <c r="A261" s="243" t="e" cm="1">
        <f t="array" ref="A261">+_xlfn.IFS(B261='Número de actividades'!$C$3,'Número de actividades'!$B$3,B261='Número de actividades'!$C$4,'Número de actividades'!$B$3,B261='Número de actividades'!$C$5,'Número de actividades'!$B$3,B261='Número de actividades'!$C$6,'Número de actividades'!$B$3,B261='Número de actividades'!$C$7,'Número de actividades'!$B$7,B261='Número de actividades'!$C$8,'Número de actividades'!$B$7,B261='Número de actividades'!$C$9,'Número de actividades'!$B$9,B261='Número de actividades'!$C$10,'Número de actividades'!$B$9,B261='Número de actividades'!$C$11,'Número de actividades'!$B$9,B261='Número de actividades'!$B$12,'Número de actividades'!$B$12)</f>
        <v>#N/A</v>
      </c>
      <c r="B261" s="244"/>
      <c r="C261" s="160"/>
      <c r="D261" s="160"/>
      <c r="E261" s="160"/>
      <c r="F261" s="160"/>
      <c r="G261" s="160"/>
      <c r="H261" s="160"/>
      <c r="I261" s="160"/>
      <c r="J261" s="165"/>
      <c r="K261" s="149"/>
      <c r="L261" s="155">
        <v>0</v>
      </c>
      <c r="M261" s="149"/>
      <c r="N261" s="147">
        <v>0</v>
      </c>
      <c r="O261" s="153"/>
      <c r="P261" s="155">
        <v>0</v>
      </c>
      <c r="Q261" s="264"/>
      <c r="R261" s="177"/>
      <c r="S261" s="265"/>
      <c r="T261" s="183" t="e">
        <f t="shared" si="7"/>
        <v>#DIV/0!</v>
      </c>
      <c r="U261" s="184"/>
      <c r="V261" s="174"/>
    </row>
    <row r="262" spans="1:22" ht="16.5" customHeight="1" x14ac:dyDescent="0.25">
      <c r="A262" s="243" t="e" cm="1">
        <f t="array" ref="A262">+_xlfn.IFS(B262='Número de actividades'!$C$3,'Número de actividades'!$B$3,B262='Número de actividades'!$C$4,'Número de actividades'!$B$3,B262='Número de actividades'!$C$5,'Número de actividades'!$B$3,B262='Número de actividades'!$C$6,'Número de actividades'!$B$3,B262='Número de actividades'!$C$7,'Número de actividades'!$B$7,B262='Número de actividades'!$C$8,'Número de actividades'!$B$7,B262='Número de actividades'!$C$9,'Número de actividades'!$B$9,B262='Número de actividades'!$C$10,'Número de actividades'!$B$9,B262='Número de actividades'!$C$11,'Número de actividades'!$B$9,B262='Número de actividades'!$B$12,'Número de actividades'!$B$12)</f>
        <v>#N/A</v>
      </c>
      <c r="B262" s="244"/>
      <c r="C262" s="160"/>
      <c r="D262" s="160"/>
      <c r="E262" s="160"/>
      <c r="F262" s="160"/>
      <c r="G262" s="160"/>
      <c r="H262" s="160"/>
      <c r="I262" s="160"/>
      <c r="J262" s="165"/>
      <c r="K262" s="149"/>
      <c r="L262" s="155">
        <v>0</v>
      </c>
      <c r="M262" s="149"/>
      <c r="N262" s="147">
        <v>0</v>
      </c>
      <c r="O262" s="153"/>
      <c r="P262" s="155">
        <v>0</v>
      </c>
      <c r="Q262" s="264"/>
      <c r="R262" s="177"/>
      <c r="S262" s="265"/>
      <c r="T262" s="183" t="e">
        <f t="shared" si="7"/>
        <v>#DIV/0!</v>
      </c>
      <c r="U262" s="184"/>
      <c r="V262" s="174"/>
    </row>
    <row r="263" spans="1:22" ht="16.5" customHeight="1" x14ac:dyDescent="0.25">
      <c r="A263" s="243" t="e" cm="1">
        <f t="array" ref="A263">+_xlfn.IFS(B263='Número de actividades'!$C$3,'Número de actividades'!$B$3,B263='Número de actividades'!$C$4,'Número de actividades'!$B$3,B263='Número de actividades'!$C$5,'Número de actividades'!$B$3,B263='Número de actividades'!$C$6,'Número de actividades'!$B$3,B263='Número de actividades'!$C$7,'Número de actividades'!$B$7,B263='Número de actividades'!$C$8,'Número de actividades'!$B$7,B263='Número de actividades'!$C$9,'Número de actividades'!$B$9,B263='Número de actividades'!$C$10,'Número de actividades'!$B$9,B263='Número de actividades'!$C$11,'Número de actividades'!$B$9,B263='Número de actividades'!$B$12,'Número de actividades'!$B$12)</f>
        <v>#N/A</v>
      </c>
      <c r="B263" s="244"/>
      <c r="C263" s="160"/>
      <c r="D263" s="160"/>
      <c r="E263" s="160"/>
      <c r="F263" s="160"/>
      <c r="G263" s="160"/>
      <c r="H263" s="160"/>
      <c r="I263" s="160"/>
      <c r="J263" s="165"/>
      <c r="K263" s="149"/>
      <c r="L263" s="155">
        <v>0</v>
      </c>
      <c r="M263" s="149"/>
      <c r="N263" s="147">
        <v>0</v>
      </c>
      <c r="O263" s="153"/>
      <c r="P263" s="155">
        <v>0</v>
      </c>
      <c r="Q263" s="264"/>
      <c r="R263" s="177"/>
      <c r="S263" s="265"/>
      <c r="T263" s="183" t="e">
        <f t="shared" si="7"/>
        <v>#DIV/0!</v>
      </c>
      <c r="U263" s="184"/>
      <c r="V263" s="174"/>
    </row>
    <row r="264" spans="1:22" ht="16.5" customHeight="1" x14ac:dyDescent="0.25">
      <c r="A264" s="243" t="e" cm="1">
        <f t="array" ref="A264">+_xlfn.IFS(B264='Número de actividades'!$C$3,'Número de actividades'!$B$3,B264='Número de actividades'!$C$4,'Número de actividades'!$B$3,B264='Número de actividades'!$C$5,'Número de actividades'!$B$3,B264='Número de actividades'!$C$6,'Número de actividades'!$B$3,B264='Número de actividades'!$C$7,'Número de actividades'!$B$7,B264='Número de actividades'!$C$8,'Número de actividades'!$B$7,B264='Número de actividades'!$C$9,'Número de actividades'!$B$9,B264='Número de actividades'!$C$10,'Número de actividades'!$B$9,B264='Número de actividades'!$C$11,'Número de actividades'!$B$9,B264='Número de actividades'!$B$12,'Número de actividades'!$B$12)</f>
        <v>#N/A</v>
      </c>
      <c r="B264" s="244"/>
      <c r="C264" s="160"/>
      <c r="D264" s="160"/>
      <c r="E264" s="160"/>
      <c r="F264" s="160"/>
      <c r="G264" s="160"/>
      <c r="H264" s="160"/>
      <c r="I264" s="160"/>
      <c r="J264" s="165"/>
      <c r="K264" s="149"/>
      <c r="L264" s="155">
        <v>0</v>
      </c>
      <c r="M264" s="149"/>
      <c r="N264" s="147">
        <v>0</v>
      </c>
      <c r="O264" s="153"/>
      <c r="P264" s="155">
        <v>0</v>
      </c>
      <c r="Q264" s="264"/>
      <c r="R264" s="177"/>
      <c r="S264" s="265"/>
      <c r="T264" s="183" t="e">
        <f t="shared" si="7"/>
        <v>#DIV/0!</v>
      </c>
      <c r="U264" s="184"/>
      <c r="V264" s="174"/>
    </row>
    <row r="265" spans="1:22" ht="16.5" customHeight="1" x14ac:dyDescent="0.25">
      <c r="A265" s="243" t="e" cm="1">
        <f t="array" ref="A265">+_xlfn.IFS(B265='Número de actividades'!$C$3,'Número de actividades'!$B$3,B265='Número de actividades'!$C$4,'Número de actividades'!$B$3,B265='Número de actividades'!$C$5,'Número de actividades'!$B$3,B265='Número de actividades'!$C$6,'Número de actividades'!$B$3,B265='Número de actividades'!$C$7,'Número de actividades'!$B$7,B265='Número de actividades'!$C$8,'Número de actividades'!$B$7,B265='Número de actividades'!$C$9,'Número de actividades'!$B$9,B265='Número de actividades'!$C$10,'Número de actividades'!$B$9,B265='Número de actividades'!$C$11,'Número de actividades'!$B$9,B265='Número de actividades'!$B$12,'Número de actividades'!$B$12)</f>
        <v>#N/A</v>
      </c>
      <c r="B265" s="244"/>
      <c r="C265" s="160"/>
      <c r="D265" s="160"/>
      <c r="E265" s="160"/>
      <c r="F265" s="160"/>
      <c r="G265" s="160"/>
      <c r="H265" s="160"/>
      <c r="I265" s="160"/>
      <c r="J265" s="165"/>
      <c r="K265" s="149"/>
      <c r="L265" s="155">
        <v>0</v>
      </c>
      <c r="M265" s="149"/>
      <c r="N265" s="147">
        <v>0</v>
      </c>
      <c r="O265" s="153"/>
      <c r="P265" s="155">
        <v>0</v>
      </c>
      <c r="Q265" s="264"/>
      <c r="R265" s="177"/>
      <c r="S265" s="265"/>
      <c r="T265" s="183" t="e">
        <f t="shared" si="7"/>
        <v>#DIV/0!</v>
      </c>
      <c r="U265" s="184"/>
      <c r="V265" s="174"/>
    </row>
    <row r="266" spans="1:22" ht="16.5" customHeight="1" x14ac:dyDescent="0.25">
      <c r="A266" s="243" t="e" cm="1">
        <f t="array" ref="A266">+_xlfn.IFS(B266='Número de actividades'!$C$3,'Número de actividades'!$B$3,B266='Número de actividades'!$C$4,'Número de actividades'!$B$3,B266='Número de actividades'!$C$5,'Número de actividades'!$B$3,B266='Número de actividades'!$C$6,'Número de actividades'!$B$3,B266='Número de actividades'!$C$7,'Número de actividades'!$B$7,B266='Número de actividades'!$C$8,'Número de actividades'!$B$7,B266='Número de actividades'!$C$9,'Número de actividades'!$B$9,B266='Número de actividades'!$C$10,'Número de actividades'!$B$9,B266='Número de actividades'!$C$11,'Número de actividades'!$B$9,B266='Número de actividades'!$B$12,'Número de actividades'!$B$12)</f>
        <v>#N/A</v>
      </c>
      <c r="B266" s="244"/>
      <c r="C266" s="160"/>
      <c r="D266" s="160"/>
      <c r="E266" s="160"/>
      <c r="F266" s="160"/>
      <c r="G266" s="160"/>
      <c r="H266" s="160"/>
      <c r="I266" s="160"/>
      <c r="J266" s="165"/>
      <c r="K266" s="149"/>
      <c r="L266" s="155">
        <v>0</v>
      </c>
      <c r="M266" s="149"/>
      <c r="N266" s="147">
        <v>0</v>
      </c>
      <c r="O266" s="153"/>
      <c r="P266" s="155">
        <v>0</v>
      </c>
      <c r="Q266" s="264"/>
      <c r="R266" s="177"/>
      <c r="S266" s="265"/>
      <c r="T266" s="183" t="e">
        <f t="shared" si="7"/>
        <v>#DIV/0!</v>
      </c>
      <c r="U266" s="184"/>
      <c r="V266" s="174"/>
    </row>
    <row r="267" spans="1:22" ht="16.5" customHeight="1" x14ac:dyDescent="0.25">
      <c r="A267" s="243" t="e" cm="1">
        <f t="array" ref="A267">+_xlfn.IFS(B267='Número de actividades'!$C$3,'Número de actividades'!$B$3,B267='Número de actividades'!$C$4,'Número de actividades'!$B$3,B267='Número de actividades'!$C$5,'Número de actividades'!$B$3,B267='Número de actividades'!$C$6,'Número de actividades'!$B$3,B267='Número de actividades'!$C$7,'Número de actividades'!$B$7,B267='Número de actividades'!$C$8,'Número de actividades'!$B$7,B267='Número de actividades'!$C$9,'Número de actividades'!$B$9,B267='Número de actividades'!$C$10,'Número de actividades'!$B$9,B267='Número de actividades'!$C$11,'Número de actividades'!$B$9,B267='Número de actividades'!$B$12,'Número de actividades'!$B$12)</f>
        <v>#N/A</v>
      </c>
      <c r="B267" s="244"/>
      <c r="C267" s="160"/>
      <c r="D267" s="160"/>
      <c r="E267" s="160"/>
      <c r="F267" s="160"/>
      <c r="G267" s="160"/>
      <c r="H267" s="160"/>
      <c r="I267" s="160"/>
      <c r="J267" s="165"/>
      <c r="K267" s="149"/>
      <c r="L267" s="155">
        <v>0</v>
      </c>
      <c r="M267" s="149"/>
      <c r="N267" s="147">
        <v>0</v>
      </c>
      <c r="O267" s="153"/>
      <c r="P267" s="155">
        <v>0</v>
      </c>
      <c r="Q267" s="264"/>
      <c r="R267" s="177"/>
      <c r="S267" s="265"/>
      <c r="T267" s="183" t="e">
        <f t="shared" si="7"/>
        <v>#DIV/0!</v>
      </c>
      <c r="U267" s="184"/>
      <c r="V267" s="174"/>
    </row>
    <row r="268" spans="1:22" ht="16.5" customHeight="1" x14ac:dyDescent="0.25">
      <c r="A268" s="243" t="e" cm="1">
        <f t="array" ref="A268">+_xlfn.IFS(B268='Número de actividades'!$C$3,'Número de actividades'!$B$3,B268='Número de actividades'!$C$4,'Número de actividades'!$B$3,B268='Número de actividades'!$C$5,'Número de actividades'!$B$3,B268='Número de actividades'!$C$6,'Número de actividades'!$B$3,B268='Número de actividades'!$C$7,'Número de actividades'!$B$7,B268='Número de actividades'!$C$8,'Número de actividades'!$B$7,B268='Número de actividades'!$C$9,'Número de actividades'!$B$9,B268='Número de actividades'!$C$10,'Número de actividades'!$B$9,B268='Número de actividades'!$C$11,'Número de actividades'!$B$9,B268='Número de actividades'!$B$12,'Número de actividades'!$B$12)</f>
        <v>#N/A</v>
      </c>
      <c r="B268" s="244"/>
      <c r="C268" s="160"/>
      <c r="D268" s="160"/>
      <c r="E268" s="160"/>
      <c r="F268" s="160"/>
      <c r="G268" s="160"/>
      <c r="H268" s="160"/>
      <c r="I268" s="160"/>
      <c r="J268" s="165"/>
      <c r="K268" s="149"/>
      <c r="L268" s="155">
        <v>0</v>
      </c>
      <c r="M268" s="149"/>
      <c r="N268" s="147">
        <v>0</v>
      </c>
      <c r="O268" s="153"/>
      <c r="P268" s="155">
        <v>0</v>
      </c>
      <c r="Q268" s="264"/>
      <c r="R268" s="177"/>
      <c r="S268" s="265"/>
      <c r="T268" s="183" t="e">
        <f t="shared" si="7"/>
        <v>#DIV/0!</v>
      </c>
      <c r="U268" s="184"/>
      <c r="V268" s="174"/>
    </row>
    <row r="269" spans="1:22" ht="16.5" customHeight="1" x14ac:dyDescent="0.25">
      <c r="A269" s="243" t="e" cm="1">
        <f t="array" ref="A269">+_xlfn.IFS(B269='Número de actividades'!$C$3,'Número de actividades'!$B$3,B269='Número de actividades'!$C$4,'Número de actividades'!$B$3,B269='Número de actividades'!$C$5,'Número de actividades'!$B$3,B269='Número de actividades'!$C$6,'Número de actividades'!$B$3,B269='Número de actividades'!$C$7,'Número de actividades'!$B$7,B269='Número de actividades'!$C$8,'Número de actividades'!$B$7,B269='Número de actividades'!$C$9,'Número de actividades'!$B$9,B269='Número de actividades'!$C$10,'Número de actividades'!$B$9,B269='Número de actividades'!$C$11,'Número de actividades'!$B$9,B269='Número de actividades'!$B$12,'Número de actividades'!$B$12)</f>
        <v>#N/A</v>
      </c>
      <c r="B269" s="244"/>
      <c r="C269" s="160"/>
      <c r="D269" s="160"/>
      <c r="E269" s="160"/>
      <c r="F269" s="160"/>
      <c r="G269" s="160"/>
      <c r="H269" s="160"/>
      <c r="I269" s="160"/>
      <c r="J269" s="165"/>
      <c r="K269" s="149"/>
      <c r="L269" s="155">
        <v>0</v>
      </c>
      <c r="M269" s="149"/>
      <c r="N269" s="147">
        <v>0</v>
      </c>
      <c r="O269" s="153"/>
      <c r="P269" s="155">
        <v>0</v>
      </c>
      <c r="Q269" s="264"/>
      <c r="R269" s="177"/>
      <c r="S269" s="265"/>
      <c r="T269" s="183" t="e">
        <f t="shared" si="7"/>
        <v>#DIV/0!</v>
      </c>
      <c r="U269" s="184"/>
      <c r="V269" s="174"/>
    </row>
    <row r="270" spans="1:22" ht="16.5" customHeight="1" x14ac:dyDescent="0.25">
      <c r="A270" s="243" t="e" cm="1">
        <f t="array" ref="A270">+_xlfn.IFS(B270='Número de actividades'!$C$3,'Número de actividades'!$B$3,B270='Número de actividades'!$C$4,'Número de actividades'!$B$3,B270='Número de actividades'!$C$5,'Número de actividades'!$B$3,B270='Número de actividades'!$C$6,'Número de actividades'!$B$3,B270='Número de actividades'!$C$7,'Número de actividades'!$B$7,B270='Número de actividades'!$C$8,'Número de actividades'!$B$7,B270='Número de actividades'!$C$9,'Número de actividades'!$B$9,B270='Número de actividades'!$C$10,'Número de actividades'!$B$9,B270='Número de actividades'!$C$11,'Número de actividades'!$B$9,B270='Número de actividades'!$B$12,'Número de actividades'!$B$12)</f>
        <v>#N/A</v>
      </c>
      <c r="B270" s="244"/>
      <c r="C270" s="160"/>
      <c r="D270" s="160"/>
      <c r="E270" s="160"/>
      <c r="F270" s="160"/>
      <c r="G270" s="160"/>
      <c r="H270" s="160"/>
      <c r="I270" s="160"/>
      <c r="J270" s="165"/>
      <c r="K270" s="149"/>
      <c r="L270" s="155">
        <v>0</v>
      </c>
      <c r="M270" s="149"/>
      <c r="N270" s="147">
        <v>0</v>
      </c>
      <c r="O270" s="153"/>
      <c r="P270" s="155">
        <v>0</v>
      </c>
      <c r="Q270" s="264"/>
      <c r="R270" s="177"/>
      <c r="S270" s="265"/>
      <c r="T270" s="183" t="e">
        <f t="shared" si="7"/>
        <v>#DIV/0!</v>
      </c>
      <c r="U270" s="184"/>
      <c r="V270" s="174"/>
    </row>
    <row r="271" spans="1:22" ht="16.5" customHeight="1" x14ac:dyDescent="0.25">
      <c r="A271" s="243" t="e" cm="1">
        <f t="array" ref="A271">+_xlfn.IFS(B271='Número de actividades'!$C$3,'Número de actividades'!$B$3,B271='Número de actividades'!$C$4,'Número de actividades'!$B$3,B271='Número de actividades'!$C$5,'Número de actividades'!$B$3,B271='Número de actividades'!$C$6,'Número de actividades'!$B$3,B271='Número de actividades'!$C$7,'Número de actividades'!$B$7,B271='Número de actividades'!$C$8,'Número de actividades'!$B$7,B271='Número de actividades'!$C$9,'Número de actividades'!$B$9,B271='Número de actividades'!$C$10,'Número de actividades'!$B$9,B271='Número de actividades'!$C$11,'Número de actividades'!$B$9,B271='Número de actividades'!$B$12,'Número de actividades'!$B$12)</f>
        <v>#N/A</v>
      </c>
      <c r="B271" s="244"/>
      <c r="C271" s="160"/>
      <c r="D271" s="160"/>
      <c r="E271" s="160"/>
      <c r="F271" s="160"/>
      <c r="G271" s="160"/>
      <c r="H271" s="160"/>
      <c r="I271" s="160"/>
      <c r="J271" s="165"/>
      <c r="K271" s="149"/>
      <c r="L271" s="155">
        <v>0</v>
      </c>
      <c r="M271" s="149"/>
      <c r="N271" s="147">
        <v>0</v>
      </c>
      <c r="O271" s="153"/>
      <c r="P271" s="155">
        <v>0</v>
      </c>
      <c r="Q271" s="264"/>
      <c r="R271" s="177"/>
      <c r="S271" s="265"/>
      <c r="T271" s="183" t="e">
        <f t="shared" si="7"/>
        <v>#DIV/0!</v>
      </c>
      <c r="U271" s="184"/>
      <c r="V271" s="174"/>
    </row>
    <row r="272" spans="1:22" ht="16.5" customHeight="1" x14ac:dyDescent="0.25">
      <c r="A272" s="243" t="e" cm="1">
        <f t="array" ref="A272">+_xlfn.IFS(B272='Número de actividades'!$C$3,'Número de actividades'!$B$3,B272='Número de actividades'!$C$4,'Número de actividades'!$B$3,B272='Número de actividades'!$C$5,'Número de actividades'!$B$3,B272='Número de actividades'!$C$6,'Número de actividades'!$B$3,B272='Número de actividades'!$C$7,'Número de actividades'!$B$7,B272='Número de actividades'!$C$8,'Número de actividades'!$B$7,B272='Número de actividades'!$C$9,'Número de actividades'!$B$9,B272='Número de actividades'!$C$10,'Número de actividades'!$B$9,B272='Número de actividades'!$C$11,'Número de actividades'!$B$9,B272='Número de actividades'!$B$12,'Número de actividades'!$B$12)</f>
        <v>#N/A</v>
      </c>
      <c r="B272" s="244"/>
      <c r="C272" s="160"/>
      <c r="D272" s="160"/>
      <c r="E272" s="160"/>
      <c r="F272" s="160"/>
      <c r="G272" s="160"/>
      <c r="H272" s="160"/>
      <c r="I272" s="160"/>
      <c r="J272" s="165"/>
      <c r="K272" s="149"/>
      <c r="L272" s="155">
        <v>0</v>
      </c>
      <c r="M272" s="149"/>
      <c r="N272" s="147">
        <v>0</v>
      </c>
      <c r="O272" s="153"/>
      <c r="P272" s="155">
        <v>0</v>
      </c>
      <c r="Q272" s="264"/>
      <c r="R272" s="177"/>
      <c r="S272" s="265"/>
      <c r="T272" s="183" t="e">
        <f t="shared" si="7"/>
        <v>#DIV/0!</v>
      </c>
      <c r="U272" s="184"/>
      <c r="V272" s="174"/>
    </row>
    <row r="273" spans="1:22" ht="16.5" customHeight="1" x14ac:dyDescent="0.25">
      <c r="A273" s="243" t="e" cm="1">
        <f t="array" ref="A273">+_xlfn.IFS(B273='Número de actividades'!$C$3,'Número de actividades'!$B$3,B273='Número de actividades'!$C$4,'Número de actividades'!$B$3,B273='Número de actividades'!$C$5,'Número de actividades'!$B$3,B273='Número de actividades'!$C$6,'Número de actividades'!$B$3,B273='Número de actividades'!$C$7,'Número de actividades'!$B$7,B273='Número de actividades'!$C$8,'Número de actividades'!$B$7,B273='Número de actividades'!$C$9,'Número de actividades'!$B$9,B273='Número de actividades'!$C$10,'Número de actividades'!$B$9,B273='Número de actividades'!$C$11,'Número de actividades'!$B$9,B273='Número de actividades'!$B$12,'Número de actividades'!$B$12)</f>
        <v>#N/A</v>
      </c>
      <c r="B273" s="244"/>
      <c r="C273" s="160"/>
      <c r="D273" s="160"/>
      <c r="E273" s="160"/>
      <c r="F273" s="160"/>
      <c r="G273" s="160"/>
      <c r="H273" s="160"/>
      <c r="I273" s="160"/>
      <c r="J273" s="165"/>
      <c r="K273" s="149"/>
      <c r="L273" s="155">
        <v>0</v>
      </c>
      <c r="M273" s="149"/>
      <c r="N273" s="147">
        <v>0</v>
      </c>
      <c r="O273" s="153"/>
      <c r="P273" s="155">
        <v>0</v>
      </c>
      <c r="Q273" s="264"/>
      <c r="R273" s="177"/>
      <c r="S273" s="265"/>
      <c r="T273" s="183" t="e">
        <f>((K273+M273+O273)/(L273+N273+P273))</f>
        <v>#DIV/0!</v>
      </c>
      <c r="U273" s="184"/>
      <c r="V273" s="174"/>
    </row>
    <row r="274" spans="1:22" ht="16.5" customHeight="1" thickBot="1" x14ac:dyDescent="0.3">
      <c r="A274" s="250" t="e" cm="1">
        <f t="array" ref="A274">+_xlfn.IFS(B274='Número de actividades'!$C$3,'Número de actividades'!$B$3,B274='Número de actividades'!$C$4,'Número de actividades'!$B$3,B274='Número de actividades'!$C$5,'Número de actividades'!$B$3,B274='Número de actividades'!$C$6,'Número de actividades'!$B$3,B274='Número de actividades'!$C$7,'Número de actividades'!$B$7,B274='Número de actividades'!$C$8,'Número de actividades'!$B$7,B274='Número de actividades'!$C$9,'Número de actividades'!$B$9,B274='Número de actividades'!$C$10,'Número de actividades'!$B$9,B274='Número de actividades'!$C$11,'Número de actividades'!$B$9,B274='Número de actividades'!$B$12,'Número de actividades'!$B$12)</f>
        <v>#N/A</v>
      </c>
      <c r="B274" s="251"/>
      <c r="C274" s="161"/>
      <c r="D274" s="161"/>
      <c r="E274" s="161"/>
      <c r="F274" s="161"/>
      <c r="G274" s="161"/>
      <c r="H274" s="161"/>
      <c r="I274" s="161"/>
      <c r="J274" s="166"/>
      <c r="K274" s="150"/>
      <c r="L274" s="156">
        <v>0</v>
      </c>
      <c r="M274" s="150"/>
      <c r="N274" s="157">
        <v>0</v>
      </c>
      <c r="O274" s="154"/>
      <c r="P274" s="156">
        <v>0</v>
      </c>
      <c r="Q274" s="266"/>
      <c r="R274" s="178"/>
      <c r="S274" s="157"/>
      <c r="T274" s="185" t="e">
        <f>((K274+M274+O274)/ (L274+N274+P274))</f>
        <v>#DIV/0!</v>
      </c>
      <c r="U274" s="185"/>
      <c r="V274" s="179"/>
    </row>
  </sheetData>
  <mergeCells count="27">
    <mergeCell ref="C15:C16"/>
    <mergeCell ref="U15:U16"/>
    <mergeCell ref="Q15:Q16"/>
    <mergeCell ref="J15:J16"/>
    <mergeCell ref="I15:I16"/>
    <mergeCell ref="H15:H16"/>
    <mergeCell ref="T15:T16"/>
    <mergeCell ref="G15:G16"/>
    <mergeCell ref="F15:F16"/>
    <mergeCell ref="E15:E16"/>
    <mergeCell ref="D15:D16"/>
    <mergeCell ref="B1:S4"/>
    <mergeCell ref="A5:V5"/>
    <mergeCell ref="A6:V6"/>
    <mergeCell ref="K15:P15"/>
    <mergeCell ref="K16:L16"/>
    <mergeCell ref="M16:N16"/>
    <mergeCell ref="O16:P16"/>
    <mergeCell ref="A8:B8"/>
    <mergeCell ref="F9:J9"/>
    <mergeCell ref="F10:J10"/>
    <mergeCell ref="F8:J8"/>
    <mergeCell ref="V15:V16"/>
    <mergeCell ref="B15:B16"/>
    <mergeCell ref="A15:A16"/>
    <mergeCell ref="R15:R16"/>
    <mergeCell ref="S15:S16"/>
  </mergeCells>
  <phoneticPr fontId="17" type="noConversion"/>
  <conditionalFormatting sqref="A9">
    <cfRule type="cellIs" dxfId="10" priority="4" operator="equal">
      <formula>"Abierta"</formula>
    </cfRule>
    <cfRule type="cellIs" dxfId="9" priority="5" operator="equal">
      <formula>"Vencida"</formula>
    </cfRule>
    <cfRule type="cellIs" dxfId="8" priority="6" operator="equal">
      <formula>"Cerrada"</formula>
    </cfRule>
  </conditionalFormatting>
  <conditionalFormatting sqref="T18:T274">
    <cfRule type="cellIs" dxfId="7" priority="1" operator="equal">
      <formula>100%</formula>
    </cfRule>
    <cfRule type="cellIs" dxfId="6" priority="2" operator="between">
      <formula>51%</formula>
      <formula>99%</formula>
    </cfRule>
    <cfRule type="cellIs" dxfId="5" priority="3" operator="lessThan">
      <formula>50%</formula>
    </cfRule>
    <cfRule type="containsErrors" dxfId="4" priority="10">
      <formula>ISERROR(T18)</formula>
    </cfRule>
  </conditionalFormatting>
  <dataValidations count="2">
    <dataValidation type="list" allowBlank="1" showInputMessage="1" showErrorMessage="1" sqref="V18:V274" xr:uid="{47E30F09-E4FA-493C-92B2-AA379E8FB400}">
      <formula1>#REF!</formula1>
    </dataValidation>
    <dataValidation type="whole" allowBlank="1" showInputMessage="1" showErrorMessage="1" sqref="K18:P274" xr:uid="{E91EFC3F-39AC-4045-BC8B-3DA453D75661}">
      <formula1>0</formula1>
      <formula2>10000</formula2>
    </dataValidation>
  </dataValidations>
  <pageMargins left="0.7" right="0.7" top="0.75" bottom="0.75" header="0.3" footer="0.3"/>
  <pageSetup orientation="landscape" horizontalDpi="4294967293"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36" operator="containsText" id="{F6A07461-E112-4A53-9C29-67B109141D2F}">
            <xm:f>NOT(ISERROR(SEARCH(#REF!,V18)))</xm:f>
            <xm:f>#REF!</xm:f>
            <x14:dxf>
              <font>
                <b/>
                <i val="0"/>
                <color theme="0"/>
              </font>
              <fill>
                <patternFill patternType="solid">
                  <bgColor theme="8" tint="-0.249977111117893"/>
                </patternFill>
              </fill>
            </x14:dxf>
          </x14:cfRule>
          <x14:cfRule type="containsText" priority="137" operator="containsText" id="{77DF4203-2F9A-43AE-9489-55D332FE1B13}">
            <xm:f>NOT(ISERROR(SEARCH(#REF!,V18)))</xm:f>
            <xm:f>#REF!</xm:f>
            <x14:dxf>
              <font>
                <b/>
                <i val="0"/>
                <color theme="1"/>
              </font>
              <fill>
                <patternFill patternType="solid">
                  <bgColor rgb="FFFF0000"/>
                </patternFill>
              </fill>
            </x14:dxf>
          </x14:cfRule>
          <x14:cfRule type="containsText" priority="138" operator="containsText" id="{C29ACBB6-5EF1-4E7B-9C9C-39E268ECF6B1}">
            <xm:f>NOT(ISERROR(SEARCH(#REF!,V18)))</xm:f>
            <xm:f>#REF!</xm:f>
            <x14:dxf>
              <font>
                <b/>
                <i val="0"/>
                <color theme="1"/>
              </font>
              <fill>
                <patternFill patternType="solid">
                  <bgColor theme="7"/>
                </patternFill>
              </fill>
            </x14:dxf>
          </x14:cfRule>
          <x14:cfRule type="containsText" priority="139" operator="containsText" id="{10B6C854-317B-4BD9-9EC5-77E6FFE72E91}">
            <xm:f>NOT(ISERROR(SEARCH(#REF!,V18)))</xm:f>
            <xm:f>#REF!</xm:f>
            <x14:dxf>
              <font>
                <b/>
                <i val="0"/>
                <color theme="1"/>
              </font>
              <fill>
                <patternFill patternType="solid">
                  <bgColor rgb="FF92D050"/>
                </patternFill>
              </fill>
            </x14:dxf>
          </x14:cfRule>
          <xm:sqref>V18:V274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94FED9F-EE4C-40DE-BFDB-728210DB4079}">
          <x14:formula1>
            <xm:f>'Número de actividades'!$C$3:$C$12</xm:f>
          </x14:formula1>
          <xm:sqref>B18:B121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A1C96B0DFBDF4D94BA3260E89F5FC3" ma:contentTypeVersion="18" ma:contentTypeDescription="Crear nuevo documento." ma:contentTypeScope="" ma:versionID="e3f6442009acaedc02136c6bfa1ede52">
  <xsd:schema xmlns:xsd="http://www.w3.org/2001/XMLSchema" xmlns:xs="http://www.w3.org/2001/XMLSchema" xmlns:p="http://schemas.microsoft.com/office/2006/metadata/properties" xmlns:ns2="088e3bd2-b56c-43a0-b8a9-e0fb12425dda" xmlns:ns3="8a5bfd3a-d6b9-4829-9d24-8e2d803f4e0b" targetNamespace="http://schemas.microsoft.com/office/2006/metadata/properties" ma:root="true" ma:fieldsID="e581fb88d41ac346507f4ec9f1150596" ns2:_="" ns3:_="">
    <xsd:import namespace="088e3bd2-b56c-43a0-b8a9-e0fb12425dda"/>
    <xsd:import namespace="8a5bfd3a-d6b9-4829-9d24-8e2d803f4e0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ObjectDetectorVersions" minOccurs="0"/>
                <xsd:element ref="ns3:MediaLengthInSeconds" minOccurs="0"/>
                <xsd:element ref="ns3:MediaServiceSearchProperties" minOccurs="0"/>
                <xsd:element ref="ns3:_ApprovalAssignedTo" minOccurs="0"/>
                <xsd:element ref="ns3:_ApprovalRespondedBy" minOccurs="0"/>
                <xsd:element ref="ns3:_ApprovalSentBy" minOccurs="0"/>
                <xsd:element ref="ns3: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8e3bd2-b56c-43a0-b8a9-e0fb12425dd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db12c3e6-5127-4a0f-ae5e-7db6b91929e4}" ma:internalName="TaxCatchAll" ma:showField="CatchAllData" ma:web="088e3bd2-b56c-43a0-b8a9-e0fb12425d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5bfd3a-d6b9-4829-9d24-8e2d803f4e0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3dc39176-96d1-4b81-90d6-4a9a1cde65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pprovalAssignedTo" ma:index="22" nillable="true" ma:displayName="Aprobadore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3" nillable="true" ma:displayName="Respuesta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4" nillable="true" ma:displayName="Aprobación del Cread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5" nillable="true" ma:displayName="Estado de aprobación" ma:internalName="_ApprovalStatu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88e3bd2-b56c-43a0-b8a9-e0fb12425dda" xsi:nil="true"/>
    <lcf76f155ced4ddcb4097134ff3c332f xmlns="8a5bfd3a-d6b9-4829-9d24-8e2d803f4e0b">
      <Terms xmlns="http://schemas.microsoft.com/office/infopath/2007/PartnerControls"/>
    </lcf76f155ced4ddcb4097134ff3c332f>
    <_ApprovalAssignedTo xmlns="8a5bfd3a-d6b9-4829-9d24-8e2d803f4e0b">
      <UserInfo>
        <DisplayName/>
        <AccountId xsi:nil="true"/>
        <AccountType/>
      </UserInfo>
    </_ApprovalAssignedTo>
    <_ApprovalRespondedBy xmlns="8a5bfd3a-d6b9-4829-9d24-8e2d803f4e0b">
      <UserInfo>
        <DisplayName/>
        <AccountId xsi:nil="true"/>
        <AccountType/>
      </UserInfo>
    </_ApprovalRespondedBy>
    <_ApprovalStatus xmlns="8a5bfd3a-d6b9-4829-9d24-8e2d803f4e0b">0</_ApprovalStatus>
    <_ApprovalSentBy xmlns="8a5bfd3a-d6b9-4829-9d24-8e2d803f4e0b">
      <UserInfo>
        <DisplayName/>
        <AccountId xsi:nil="true"/>
        <AccountType/>
      </UserInfo>
    </_ApprovalSentB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FFBF1F-12FB-43FD-AA62-35F6C74FCB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8e3bd2-b56c-43a0-b8a9-e0fb12425dda"/>
    <ds:schemaRef ds:uri="8a5bfd3a-d6b9-4829-9d24-8e2d803f4e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28F168-717B-49D4-B9B1-519CDFAA3C53}">
  <ds:schemaRefs>
    <ds:schemaRef ds:uri="http://schemas.microsoft.com/office/2006/metadata/properties"/>
    <ds:schemaRef ds:uri="http://schemas.microsoft.com/office/infopath/2007/PartnerControls"/>
    <ds:schemaRef ds:uri="088e3bd2-b56c-43a0-b8a9-e0fb12425dda"/>
    <ds:schemaRef ds:uri="8a5bfd3a-d6b9-4829-9d24-8e2d803f4e0b"/>
  </ds:schemaRefs>
</ds:datastoreItem>
</file>

<file path=customXml/itemProps3.xml><?xml version="1.0" encoding="utf-8"?>
<ds:datastoreItem xmlns:ds="http://schemas.openxmlformats.org/officeDocument/2006/customXml" ds:itemID="{C19E140A-51BE-47C4-B05D-511D40906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INSTRUCTIVO</vt:lpstr>
      <vt:lpstr>PTE2026 </vt:lpstr>
      <vt:lpstr>Control de cambios</vt:lpstr>
      <vt:lpstr>Número de actividades</vt:lpstr>
      <vt:lpstr>PTE2026</vt:lpstr>
      <vt:lpstr>Hoja 1</vt:lpstr>
      <vt:lpstr>PTE2026 (Borrador)</vt:lpstr>
    </vt:vector>
  </TitlesOfParts>
  <Manager/>
  <Company>Superintendencia Financiera de Colombia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Octavio</dc:creator>
  <cp:keywords/>
  <dc:description/>
  <cp:lastModifiedBy>Dayana Caterine Narvaez Gomez</cp:lastModifiedBy>
  <cp:revision/>
  <cp:lastPrinted>2026-01-30T19:33:49Z</cp:lastPrinted>
  <dcterms:created xsi:type="dcterms:W3CDTF">2021-04-06T15:29:52Z</dcterms:created>
  <dcterms:modified xsi:type="dcterms:W3CDTF">2026-08-19T16:03:38Z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0x0101005AA1C96B0DFBDF4D94BA3260E89F5FC3</vt:lpwstr>
  </property>
  <property fmtid="{D5CDD505-2E9C-101B-9397-08002B2CF9AE}" pid="3" name="MediaServiceImageTags">
    <vt:lpwstr/>
  </property>
</Properties>
</file>